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codeName="ThisWorkbook" defaultThemeVersion="124226"/>
  <mc:AlternateContent xmlns:mc="http://schemas.openxmlformats.org/markup-compatibility/2006">
    <mc:Choice Requires="x15">
      <x15ac:absPath xmlns:x15ac="http://schemas.microsoft.com/office/spreadsheetml/2010/11/ac" url="https://steria-my.sharepoint.com/personal/dominique_cambette_soprasteria_com/Documents/DOSSIER 2023/URD 2023/Tableaux pour internet/"/>
    </mc:Choice>
  </mc:AlternateContent>
  <xr:revisionPtr revIDLastSave="84" documentId="8_{F464EBDA-8AE1-4E4C-8BB5-0A671EED2B94}" xr6:coauthVersionLast="47" xr6:coauthVersionMax="47" xr10:uidLastSave="{38DCB69D-6909-439D-912D-2B33D60E057C}"/>
  <bookViews>
    <workbookView xWindow="-110" yWindow="-110" windowWidth="19420" windowHeight="10420" xr2:uid="{00000000-000D-0000-FFFF-FFFF00000000}"/>
  </bookViews>
  <sheets>
    <sheet name="Emploi" sheetId="13" r:id="rId1"/>
    <sheet name="Formation" sheetId="15" r:id="rId2"/>
    <sheet name="Diversité" sheetId="14" r:id="rId3"/>
    <sheet name="Santé sécurité" sheetId="16" r:id="rId4"/>
    <sheet name="Dialogue social" sheetId="17" r:id="rId5"/>
    <sheet name="Emissions GES par scope" sheetId="18" r:id="rId6"/>
    <sheet name="Conso. ressources act. dir" sheetId="19" r:id="rId7"/>
    <sheet name="Emissions GES act. directes" sheetId="20" r:id="rId8"/>
    <sheet name="Conso.ressources act. indirect." sheetId="21" r:id="rId9"/>
    <sheet name="Emissions GES act. indir" sheetId="22" r:id="rId10"/>
    <sheet name="Conso. ressources part.1" sheetId="23" r:id="rId11"/>
    <sheet name="Conso. ressources part.2 " sheetId="24" r:id="rId12"/>
    <sheet name="Conso. ressources pays" sheetId="25" r:id="rId13"/>
    <sheet name="Réduc. émissions  GES" sheetId="26" r:id="rId14"/>
    <sheet name="Réduc. émissions GES pays" sheetId="27" r:id="rId15"/>
    <sheet name="Taxinomie CA" sheetId="28" r:id="rId16"/>
    <sheet name="Taxinomie Capex" sheetId="29" r:id="rId17"/>
    <sheet name="Taxinomie Opex" sheetId="30" r:id="rId18"/>
  </sheets>
  <externalReferences>
    <externalReference r:id="rId19"/>
  </externalReferences>
  <definedNames>
    <definedName name="AROBASQUE">#REF!</definedName>
    <definedName name="COMPUTER_ET_SERVICES">#REF!</definedName>
    <definedName name="DATE1A">[1]Paramètres!$C$8</definedName>
    <definedName name="DATE2A">[1]Paramètres!$C$9</definedName>
    <definedName name="Date3A">[1]Paramètres!$C$10</definedName>
    <definedName name="NETSYS">#REF!</definedName>
    <definedName name="SIRCE">#REF!</definedName>
    <definedName name="SOPRA_GMT">#REF!</definedName>
    <definedName name="_xlnm.Print_Area" localSheetId="4">'Dialogue social'!$A$1:$A$5</definedName>
    <definedName name="_xlnm.Print_Area" localSheetId="2">Diversité!$A$1:$A$5</definedName>
    <definedName name="_xlnm.Print_Area" localSheetId="0">Emploi!$A$1:$A$26</definedName>
    <definedName name="_xlnm.Print_Area" localSheetId="1">Formation!$A$1:$A$5</definedName>
    <definedName name="_xlnm.Print_Area" localSheetId="3">'Santé sécurité'!$A$1:$A$5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5" i="28" l="1"/>
  <c r="B23" i="15"/>
  <c r="B50" i="15"/>
  <c r="B51" i="15"/>
  <c r="B52" i="15"/>
  <c r="B53" i="15"/>
  <c r="B54" i="15"/>
  <c r="B55" i="15"/>
  <c r="B57" i="15"/>
  <c r="B59" i="15"/>
  <c r="C23" i="15"/>
</calcChain>
</file>

<file path=xl/sharedStrings.xml><?xml version="1.0" encoding="utf-8"?>
<sst xmlns="http://schemas.openxmlformats.org/spreadsheetml/2006/main" count="3875" uniqueCount="392">
  <si>
    <r>
      <t xml:space="preserve">EFFECTIF PAR ZONE GÉOGRAPHIQUE (INCLUT LES ACQUISITIONS) </t>
    </r>
    <r>
      <rPr>
        <b/>
        <sz val="10"/>
        <color rgb="FFFF0000"/>
        <rFont val="Century Gothic"/>
        <family val="2"/>
      </rPr>
      <t>✔</t>
    </r>
  </si>
  <si>
    <t>Périmètre/Thème</t>
  </si>
  <si>
    <t>Groupe</t>
  </si>
  <si>
    <t>France</t>
  </si>
  <si>
    <t>International (hors France)</t>
  </si>
  <si>
    <t>Dont Royaume-Uni</t>
  </si>
  <si>
    <t>Dont l’Inde</t>
  </si>
  <si>
    <t>Dont l’Espagne</t>
  </si>
  <si>
    <t>Dont l’Allemagne</t>
  </si>
  <si>
    <t>Dont la Norvège</t>
  </si>
  <si>
    <t>Dont la Pologne</t>
  </si>
  <si>
    <t>Dont l’Italie</t>
  </si>
  <si>
    <t>Dont la Belgique</t>
  </si>
  <si>
    <t>Dont la Tunisie</t>
  </si>
  <si>
    <t>Dont la Suède</t>
  </si>
  <si>
    <t>Dont le Luxembourg</t>
  </si>
  <si>
    <t>Dont le Maroc</t>
  </si>
  <si>
    <t>Dont la Suisse</t>
  </si>
  <si>
    <t>Dont le Liban</t>
  </si>
  <si>
    <t>NA*</t>
  </si>
  <si>
    <t>Dont Singapour</t>
  </si>
  <si>
    <t>Effectif cadres</t>
  </si>
  <si>
    <t>51 869</t>
  </si>
  <si>
    <t>Précision</t>
  </si>
  <si>
    <t>La notion de cadre est spécifique à la France. Le nombre de cadres à l’international est une extrapolation à partir des chiffres France.</t>
  </si>
  <si>
    <t>*NA : non applicable</t>
  </si>
  <si>
    <r>
      <t xml:space="preserve">EFFECTIF PAR ZONE GÉOGRAPHIQUE (HORS ACQUISITIONS) </t>
    </r>
    <r>
      <rPr>
        <b/>
        <sz val="10"/>
        <color rgb="FFFF0000"/>
        <rFont val="Century Gothic"/>
        <family val="2"/>
      </rPr>
      <t>✔</t>
    </r>
  </si>
  <si>
    <r>
      <t xml:space="preserve">ETP – EFFECTIF ÉQUIVALENT TEMPS PLEIN – (HORS STAGIAIRES) </t>
    </r>
    <r>
      <rPr>
        <b/>
        <sz val="10"/>
        <color rgb="FFFF0000"/>
        <rFont val="Century Gothic"/>
        <family val="2"/>
      </rPr>
      <t>✔</t>
    </r>
  </si>
  <si>
    <r>
      <t xml:space="preserve">EFFECTIF PAR TYPE DE CONTRAT </t>
    </r>
    <r>
      <rPr>
        <b/>
        <sz val="10"/>
        <color rgb="FFFF0000"/>
        <rFont val="Century Gothic"/>
        <family val="2"/>
      </rPr>
      <t>✔</t>
    </r>
  </si>
  <si>
    <t xml:space="preserve">EFFECTIF PAR TYPE DE CONTRATS (valeurs absolues) </t>
  </si>
  <si>
    <t xml:space="preserve">EFFECTIF PAR GENRE ET TYPE DE CONTRAT </t>
  </si>
  <si>
    <t>Contrats permanents</t>
  </si>
  <si>
    <t>'- % de femmes en CDI</t>
  </si>
  <si>
    <t>- % d'hommes  en CDI</t>
  </si>
  <si>
    <t>Contrats temporaires</t>
  </si>
  <si>
    <t>Dont le Royaume-Uni</t>
  </si>
  <si>
    <t>- % de femmes en CDD</t>
  </si>
  <si>
    <t>- % d'hommes  en CDD</t>
  </si>
  <si>
    <t>Stages</t>
  </si>
  <si>
    <t>- % de femmes en stage</t>
  </si>
  <si>
    <t>- % d'hommes en stage</t>
  </si>
  <si>
    <t>-</t>
  </si>
  <si>
    <t>ANCIENNETÉ MOYENNE DES CONTRATS PERMANENTS</t>
  </si>
  <si>
    <t>ÂGE MOYEN DES CONTRATS PERMANENTS</t>
  </si>
  <si>
    <r>
      <t xml:space="preserve">RECRUTEMENT TOUS TYPES DE CONTRATS </t>
    </r>
    <r>
      <rPr>
        <b/>
        <sz val="10"/>
        <color rgb="FFFF0000"/>
        <rFont val="Century Gothic"/>
        <family val="2"/>
      </rPr>
      <t>✔</t>
    </r>
  </si>
  <si>
    <r>
      <t xml:space="preserve">RECRUTEMENT CONTRATS PERMANENTS </t>
    </r>
    <r>
      <rPr>
        <b/>
        <sz val="10"/>
        <color rgb="FFFF0000"/>
        <rFont val="Century Gothic"/>
        <family val="2"/>
      </rPr>
      <t>✔</t>
    </r>
  </si>
  <si>
    <t>RECRUTEMENT CONTRATS TEMPORAIRES (CDD, interim, apprentis)</t>
  </si>
  <si>
    <t>TURNOVER DES CONTRATS PERMANENTS</t>
  </si>
  <si>
    <t>Femmes</t>
  </si>
  <si>
    <t>Hommes</t>
  </si>
  <si>
    <t>Dont Singapour*</t>
  </si>
  <si>
    <t>Turnover = [Départs CDI − Départs CDI entrés et sortis en moins de 6 mois]/Effectif CDI présent le dernier jour de la période de référence (hors suspendus)</t>
  </si>
  <si>
    <t>MIXITÉ</t>
  </si>
  <si>
    <t>EFFECTIF FEMMES</t>
  </si>
  <si>
    <r>
      <t xml:space="preserve">RECRUTEMENTS FEMMES </t>
    </r>
    <r>
      <rPr>
        <b/>
        <sz val="10"/>
        <color rgb="FFFF0000"/>
        <rFont val="Century Gothic"/>
        <family val="2"/>
      </rPr>
      <t>✔</t>
    </r>
  </si>
  <si>
    <t>HANDICAP</t>
  </si>
  <si>
    <r>
      <t xml:space="preserve">TAUX EMPLOI DES SALARIÉS EN SITUATION DE HANDICAP </t>
    </r>
    <r>
      <rPr>
        <b/>
        <sz val="10"/>
        <color rgb="FFFF0000"/>
        <rFont val="Century Gothic"/>
        <family val="2"/>
      </rPr>
      <t>✔</t>
    </r>
  </si>
  <si>
    <t>France : taux emploi</t>
  </si>
  <si>
    <t>2,21%*</t>
  </si>
  <si>
    <t>2,96%*</t>
  </si>
  <si>
    <t>* En 2020 le taux publié de 2,21 % a été recalculé pour tenir comptes des nouvelles règles de calcul entrées en vigueur issues de l’AGEFIPH en 2020 et non disponibles lors de la publication 2020.
De plus, le taux d’emploi indirect (entreprises adaptées) n’est plus comptabilisé dans le calcul du taux d’emploi total à compter de 2020 conformément à la nouvelle réglementation.</t>
  </si>
  <si>
    <t>POLITIQUE INTERGÉNÉRATIONNELLE</t>
  </si>
  <si>
    <r>
      <t xml:space="preserve">REPRÉSENTATIVITÉ DES JEUNES ET DES SENIORS (Y COMPRIS LES STAGIAIRES) </t>
    </r>
    <r>
      <rPr>
        <b/>
        <sz val="11"/>
        <color rgb="FFFF0000"/>
        <rFont val="Century Gothic"/>
        <family val="2"/>
      </rPr>
      <t>✔</t>
    </r>
  </si>
  <si>
    <t>Effectif par tranche d’âge</t>
  </si>
  <si>
    <t>Moins de 30 ans</t>
  </si>
  <si>
    <t>Entre 30 et 50 ans</t>
  </si>
  <si>
    <t>Plus de 50 ans</t>
  </si>
  <si>
    <t>Dont l'Inde</t>
  </si>
  <si>
    <t>Dont l'Espagne</t>
  </si>
  <si>
    <t>Dont l'Italie</t>
  </si>
  <si>
    <t xml:space="preserve">REPRESENTATIVITE DES SENIORS EN FRANCE </t>
  </si>
  <si>
    <t>Nombre de Seniors (50 ans et plus)</t>
  </si>
  <si>
    <t>Pourcentage emploi seniors (50 ans et plus par rapport à l’effectif au 31/12)</t>
  </si>
  <si>
    <r>
      <t xml:space="preserve">Nombre moyen d'heures de formation par collaborateur (ETP moyen) (obligatoires et non obligatoires) </t>
    </r>
    <r>
      <rPr>
        <b/>
        <sz val="10"/>
        <color rgb="FFFF0000"/>
        <rFont val="Century Gothic"/>
        <family val="2"/>
      </rPr>
      <t>✔</t>
    </r>
  </si>
  <si>
    <t>ND*</t>
  </si>
  <si>
    <r>
      <t xml:space="preserve">Nombre moyen d'heures de formation par collaborateur (ETP moyen) (obligatoires)  </t>
    </r>
    <r>
      <rPr>
        <b/>
        <sz val="10"/>
        <color rgb="FFFF0000"/>
        <rFont val="Century Gothic"/>
        <family val="2"/>
      </rPr>
      <t>✔</t>
    </r>
  </si>
  <si>
    <t>*ND : non disponible</t>
  </si>
  <si>
    <r>
      <t xml:space="preserve">Nombre d’heures de formation dispensées au cours de l’exercice </t>
    </r>
    <r>
      <rPr>
        <b/>
        <sz val="10"/>
        <color rgb="FFFF0000"/>
        <rFont val="Century Gothic"/>
        <family val="2"/>
      </rPr>
      <t>✔</t>
    </r>
  </si>
  <si>
    <r>
      <t xml:space="preserve">Nombre moyen d'heures de formation par collaborateur (ETP moyen) </t>
    </r>
    <r>
      <rPr>
        <b/>
        <sz val="10"/>
        <color rgb="FFFF0000"/>
        <rFont val="Century Gothic"/>
        <family val="2"/>
      </rPr>
      <t>✔</t>
    </r>
  </si>
  <si>
    <t>27,1</t>
  </si>
  <si>
    <t xml:space="preserve"> 29,9 </t>
  </si>
  <si>
    <t>N/A*</t>
  </si>
  <si>
    <t xml:space="preserve">*NA : non applicable </t>
  </si>
  <si>
    <t>ORGANISATION DU TRAVAIL/TEMPS PARTIEL − CONTRATS PERMANENTS PRÉSENTS DU 1ER JANVIER AU 31 DÉCEMBRE</t>
  </si>
  <si>
    <t>ABSENTÉISME, LTIFR, TRIFR - PÉRIMÈTRE GROUPE</t>
  </si>
  <si>
    <t>Indicateurs</t>
  </si>
  <si>
    <t>Absentéisme *</t>
  </si>
  <si>
    <t>Taux de fréquence des accidents du travail avec arrêt de travail (LTIFR)</t>
  </si>
  <si>
    <t>Taux de fréquence d’accidents de travail avec arrêt et sans arrêt de travail (TRIFR)</t>
  </si>
  <si>
    <t>ABSENTÉISME, NOMBRE DE MALADIES PROFESSIONNELLES, TAUX DE FRÉQUENCE ET TAUX DE GRAVITÉ - PÉRIMÈTRE FRANCE</t>
  </si>
  <si>
    <t>Absentéisme*</t>
  </si>
  <si>
    <t>Maladie professionnelle (nb)</t>
  </si>
  <si>
    <t>Taux de fréquence des accidents du travail en France**</t>
  </si>
  <si>
    <t>*Le taux est calculé sur la base des effectifs équivalent temps plein moyen. Il prend en compte les absences liées aux maladies, aux accidents du travail et aux accidents de trajet. Il s’agit du ratio entre le nombre de jours d’absence réelle ouvrés et le nombre de jours théoriques de travail demandé.</t>
  </si>
  <si>
    <t>**Taux calculés en jours ouvrés. Mode de calcul du taux de fréquence : (Nombre d’accidents de travail avec arrêt*1 000 000)/Total du nombre d’heures travaillées des effectifs en cumul sur l’année.</t>
  </si>
  <si>
    <t>***Taux calculés en jours ouvrés.Mode de calcul du taux de gravité : (Nombre de jours d’arrêt de travail ouvrés (suite accident de travail)*1 000)/Total du nombre d’heures travaillées des effectifs en cumul sur l’année.
Les prolongations des arrêts de travail N-1 ne sont pas comptabilisées. Prolongations des arrêts de travail pour des accidents de travail survenus l’année N-1 ne sont pas comptabilisées.</t>
  </si>
  <si>
    <t>Nombre d’accords signés dans l’année</t>
  </si>
  <si>
    <t>Allemagne</t>
  </si>
  <si>
    <t>Belgique</t>
  </si>
  <si>
    <t>Royaume-Uni</t>
  </si>
  <si>
    <t>Italie</t>
  </si>
  <si>
    <t>Espagne</t>
  </si>
  <si>
    <t>Europe</t>
  </si>
  <si>
    <t>Nombre d’accords collectifs actifs</t>
  </si>
  <si>
    <t>Taux de gravité des accidents du travail en France***</t>
  </si>
  <si>
    <r>
      <t xml:space="preserve">Emissions de GES par </t>
    </r>
    <r>
      <rPr>
        <b/>
        <i/>
        <sz val="16"/>
        <color theme="1"/>
        <rFont val="Verdana"/>
        <family val="2"/>
      </rPr>
      <t>Scope</t>
    </r>
  </si>
  <si>
    <t>Le tableau suivant résume l'ensemble des émissions de GES par Scope, ainsi que par catégories. Le 2ème tableau donne également un aperçu de la raison pour laquelle certaines catégories ne sont pas applicables.</t>
  </si>
  <si>
    <r>
      <t>*    Les résultats de 2021 et 2022 concernant les émissions de la chaîne d'approvisionnement (Scope 3-1 achat de biens et services) comprennent pour la première fois 100 % de données issues d'éléments financiers, ce qui donne une valeur plus précise par rapport aux années précédentes qui contenaient des données estimées. C'est la raison de la différence avec les données 2020. Toutes les catégories de données couvrant notre chaîne de valeur font l'objet d'un audit indépendant depuis 2021 inclus.
**   La méthode a été améliorée en 2022 en incluant les facteurs d’émission réels de certains de nos fournisseurs clés. Avec l’ancienne méthode ADEME, nous aurions eu 277 344 teqCO</t>
    </r>
    <r>
      <rPr>
        <vertAlign val="subscript"/>
        <sz val="9"/>
        <color rgb="FF000000"/>
        <rFont val="Verdana"/>
        <family val="2"/>
      </rPr>
      <t>2</t>
    </r>
    <r>
      <rPr>
        <sz val="9"/>
        <color rgb="FF000000"/>
        <rFont val="Verdana"/>
        <family val="2"/>
      </rPr>
      <t xml:space="preserve"> en 2022 et 296 226 teqCO</t>
    </r>
    <r>
      <rPr>
        <vertAlign val="subscript"/>
        <sz val="9"/>
        <color rgb="FF000000"/>
        <rFont val="Verdana"/>
        <family val="2"/>
      </rPr>
      <t>2</t>
    </r>
    <r>
      <rPr>
        <sz val="9"/>
        <color rgb="FF000000"/>
        <rFont val="Verdana"/>
        <family val="2"/>
      </rPr>
      <t xml:space="preserve"> en 2023
***  Les valeurs en teqCO</t>
    </r>
    <r>
      <rPr>
        <vertAlign val="subscript"/>
        <sz val="9"/>
        <color rgb="FF000000"/>
        <rFont val="Verdana"/>
        <family val="2"/>
      </rPr>
      <t>2</t>
    </r>
    <r>
      <rPr>
        <sz val="9"/>
        <color rgb="FF000000"/>
        <rFont val="Verdana"/>
        <family val="2"/>
      </rPr>
      <t xml:space="preserve"> recalculées (incluant les nouvelles acquisitions de 2019) et publiées dans le CDP 2020 pour les Scope 1, 2, 3-5, 3-6 sont respectivement : 4 719, 1 857, 296, 34 697. Pour le Scope 3-1, la valeur recalculée en utilisant une méthode améliorée est de 270 835 teqCO</t>
    </r>
    <r>
      <rPr>
        <vertAlign val="subscript"/>
        <sz val="9"/>
        <color rgb="FF000000"/>
        <rFont val="Verdana"/>
        <family val="2"/>
      </rPr>
      <t>2</t>
    </r>
    <r>
      <rPr>
        <sz val="9"/>
        <color rgb="FF000000"/>
        <rFont val="Verdana"/>
        <family val="2"/>
      </rPr>
      <t>. Pour le Scope 3-15 qui n'était pas pris en compte auparavant, la valeur calculée est 2 892 teqCO</t>
    </r>
    <r>
      <rPr>
        <vertAlign val="subscript"/>
        <sz val="9"/>
        <color rgb="FF000000"/>
        <rFont val="Verdana"/>
        <family val="2"/>
      </rPr>
      <t>2</t>
    </r>
    <r>
      <rPr>
        <sz val="9"/>
        <color rgb="FF000000"/>
        <rFont val="Verdana"/>
        <family val="2"/>
      </rPr>
      <t>.
**** En 2023, Sopra Steria a détenu 31,96 % de la société Axway. Le scope 3 Catégorie 13 : Emissions liées aux investissements, représente les émissions d'Axway en tant que locataire des bureaux de Sopra Steria, et la part de Sopra Steria dans les autres émissions d'Axway est reportée ici (Scope 3 Catégorie 15). Nous avons estimé qu’Axway avait 12 000 teqCO₂ d'émissions de GES pour ses Scopes 1, 2 et 3 (amont). Ainsi, les émissions relatives à Sopra Steria étaient de 3 835 teqCO₂ (31,96% * 12 000 teqCO₂).
*****Pour le Groupe, les émissions liées au télétravail représentent : 2 052,1 teqCO</t>
    </r>
    <r>
      <rPr>
        <vertAlign val="subscript"/>
        <sz val="9"/>
        <color rgb="FF000000"/>
        <rFont val="Verdana"/>
        <family val="2"/>
      </rPr>
      <t>2</t>
    </r>
    <r>
      <rPr>
        <sz val="9"/>
        <color rgb="FF000000"/>
        <rFont val="Verdana"/>
        <family val="2"/>
      </rPr>
      <t xml:space="preserve">
</t>
    </r>
  </si>
  <si>
    <t>Scope</t>
  </si>
  <si>
    <t>Catégorie</t>
  </si>
  <si>
    <t>2022</t>
  </si>
  <si>
    <t>2023</t>
  </si>
  <si>
    <r>
      <t>Émissions (teqCO</t>
    </r>
    <r>
      <rPr>
        <b/>
        <vertAlign val="subscript"/>
        <sz val="9"/>
        <color rgb="FFC00000"/>
        <rFont val="Verdana"/>
        <family val="2"/>
      </rPr>
      <t>2</t>
    </r>
    <r>
      <rPr>
        <b/>
        <sz val="9"/>
        <color rgb="FFC00000"/>
        <rFont val="Verdana"/>
        <family val="2"/>
      </rPr>
      <t>)</t>
    </r>
  </si>
  <si>
    <t>%</t>
  </si>
  <si>
    <r>
      <t>Émissions*** (teqCO</t>
    </r>
    <r>
      <rPr>
        <b/>
        <vertAlign val="subscript"/>
        <sz val="9"/>
        <color rgb="FFC00000"/>
        <rFont val="Verdana"/>
        <family val="2"/>
      </rPr>
      <t>2</t>
    </r>
    <r>
      <rPr>
        <b/>
        <sz val="9"/>
        <color rgb="FFC00000"/>
        <rFont val="Verdana"/>
        <family val="2"/>
      </rPr>
      <t>)</t>
    </r>
  </si>
  <si>
    <r>
      <t>Scope 1 (Bureaux +</t>
    </r>
    <r>
      <rPr>
        <b/>
        <i/>
        <sz val="9"/>
        <color rgb="FF000000"/>
        <rFont val="Verdana"/>
        <family val="2"/>
      </rPr>
      <t xml:space="preserve"> Data Centers</t>
    </r>
    <r>
      <rPr>
        <b/>
        <sz val="9"/>
        <color rgb="FF000000"/>
        <rFont val="Verdana"/>
        <family val="2"/>
      </rPr>
      <t xml:space="preserve"> sur site)</t>
    </r>
  </si>
  <si>
    <t>Fuel, Gaz</t>
  </si>
  <si>
    <t>Émissions directes fugitives</t>
  </si>
  <si>
    <t>NA</t>
  </si>
  <si>
    <r>
      <t xml:space="preserve">Scope 2 (Bureaux + </t>
    </r>
    <r>
      <rPr>
        <b/>
        <i/>
        <sz val="9"/>
        <color rgb="FF000000"/>
        <rFont val="Verdana"/>
        <family val="2"/>
      </rPr>
      <t>Data Centers</t>
    </r>
    <r>
      <rPr>
        <b/>
        <sz val="9"/>
        <color rgb="FF000000"/>
        <rFont val="Verdana"/>
        <family val="2"/>
      </rPr>
      <t xml:space="preserve"> sur site)</t>
    </r>
  </si>
  <si>
    <t>Électricité, chauffage 
urbain</t>
  </si>
  <si>
    <r>
      <rPr>
        <b/>
        <i/>
        <sz val="9"/>
        <color rgb="FF000000"/>
        <rFont val="Verdana"/>
        <family val="2"/>
      </rPr>
      <t>Scope</t>
    </r>
    <r>
      <rPr>
        <b/>
        <sz val="9"/>
        <color rgb="FF000000"/>
        <rFont val="Verdana"/>
        <family val="2"/>
      </rPr>
      <t xml:space="preserve"> 3</t>
    </r>
  </si>
  <si>
    <t>3-1. Achat de produits et de services* (amont)</t>
  </si>
  <si>
    <t>259011*</t>
  </si>
  <si>
    <t>269837**</t>
  </si>
  <si>
    <r>
      <t xml:space="preserve">3-3. Émissions liées à l'énergie non incluse dans les </t>
    </r>
    <r>
      <rPr>
        <i/>
        <sz val="9"/>
        <color rgb="FF000000"/>
        <rFont val="Verdana"/>
        <family val="2"/>
      </rPr>
      <t>Scopes</t>
    </r>
    <r>
      <rPr>
        <sz val="9"/>
        <color rgb="FF000000"/>
        <rFont val="Verdana"/>
        <family val="2"/>
      </rPr>
      <t xml:space="preserve"> 1 et 2 (amont)</t>
    </r>
  </si>
  <si>
    <t>3-5. Déchets (DEEE, papier et carton, plastique, métal, eau) (amont)</t>
  </si>
  <si>
    <t>3-6. Déplacements professionnels (amont)</t>
  </si>
  <si>
    <t>3-7. Trajets domicile-travail et télétravail des collaborateurs (amont)</t>
  </si>
  <si>
    <t>32895*****</t>
  </si>
  <si>
    <r>
      <t xml:space="preserve">3-8. </t>
    </r>
    <r>
      <rPr>
        <i/>
        <sz val="9"/>
        <color rgb="FF000000"/>
        <rFont val="Verdana"/>
        <family val="2"/>
      </rPr>
      <t>Data Centers</t>
    </r>
    <r>
      <rPr>
        <sz val="9"/>
        <color rgb="FF000000"/>
        <rFont val="Verdana"/>
        <family val="2"/>
      </rPr>
      <t xml:space="preserve"> hors-site (amont)</t>
    </r>
  </si>
  <si>
    <t>3-13. Locataires (aval)</t>
  </si>
  <si>
    <r>
      <t>3-15 Investissement****</t>
    </r>
    <r>
      <rPr>
        <sz val="9"/>
        <color rgb="FFFF0000"/>
        <rFont val="Verdana"/>
        <family val="2"/>
      </rPr>
      <t xml:space="preserve"> </t>
    </r>
    <r>
      <rPr>
        <sz val="9"/>
        <color rgb="FF000000"/>
        <rFont val="Verdana"/>
        <family val="2"/>
      </rPr>
      <t>(aval)</t>
    </r>
  </si>
  <si>
    <t>SOPRA STERIA GLOBAL : EMPREINTE ENVIRONNEMENTALE</t>
  </si>
  <si>
    <t>TOTAL</t>
  </si>
  <si>
    <t xml:space="preserve"> </t>
  </si>
  <si>
    <t>Raison d'exclusion</t>
  </si>
  <si>
    <t>Justifications</t>
  </si>
  <si>
    <r>
      <rPr>
        <b/>
        <i/>
        <sz val="9"/>
        <color rgb="FF000000"/>
        <rFont val="Verdana"/>
        <family val="2"/>
      </rPr>
      <t>Scope</t>
    </r>
    <r>
      <rPr>
        <b/>
        <sz val="9"/>
        <color rgb="FF000000"/>
        <rFont val="Verdana"/>
        <family val="2"/>
      </rPr>
      <t xml:space="preserve"> 3
Sous-catégories non-applicables</t>
    </r>
  </si>
  <si>
    <t>Inclus dans d'autres Scopes</t>
  </si>
  <si>
    <t>3-2. Immobilisation des biens (amont)</t>
  </si>
  <si>
    <t>Les émissions dues aux achats immobilisés sont incluses dans la sous-catégorie 1 du Scope 3</t>
  </si>
  <si>
    <t>3-4. Transport de marchandise (amont)</t>
  </si>
  <si>
    <t>Inclus dans la sous-catégorie 1 du Scope 3</t>
  </si>
  <si>
    <t>Non-matériel pour Sopra Steria</t>
  </si>
  <si>
    <t>3-9. Transport des marchandises (aval)</t>
  </si>
  <si>
    <t>L'activité de Sopra Steria ne nécessite pas de transport ou de distribution de marchandises en aval</t>
  </si>
  <si>
    <t>3-10. Traitement des produits vendus (aval)</t>
  </si>
  <si>
    <t>Sopra Steria ne vend pas de produits sujets à transformation</t>
  </si>
  <si>
    <t>3-11. Utilisation des produits vendus (aval)</t>
  </si>
  <si>
    <t>Les émissions liées à l'utilisation des produits vendus par Sopra Steria ne sont pas matérielles</t>
  </si>
  <si>
    <t>3-12. Fin de vie des produits vendus (aval)</t>
  </si>
  <si>
    <t>Les émissions liées au traitement en fin de vie des produits vendus par Sopra Steria ne sont pas matérielles</t>
  </si>
  <si>
    <t>3-14. Franchise (aval)</t>
  </si>
  <si>
    <t>Sopra Steria ne possède pas de franchises</t>
  </si>
  <si>
    <t>Consommation de ressources - Activités directes</t>
  </si>
  <si>
    <t>Objectif</t>
  </si>
  <si>
    <t>Énergie bureaux</t>
  </si>
  <si>
    <r>
      <t xml:space="preserve">Consommation en valeur absolue </t>
    </r>
    <r>
      <rPr>
        <sz val="6"/>
        <rFont val="Verdana"/>
        <family val="2"/>
      </rPr>
      <t>(MWh)</t>
    </r>
  </si>
  <si>
    <r>
      <t>Réduire la consommation d’énergie par collaborateur; en France, réduire de 40 % la consommation d’énergie absolue dans les bâtiments tertiaires d’ici 2030 (conformément à la loi ELAN)</t>
    </r>
    <r>
      <rPr>
        <sz val="6"/>
        <rFont val="Verdana"/>
        <family val="2"/>
      </rPr>
      <t>(1)</t>
    </r>
    <r>
      <rPr>
        <sz val="9"/>
        <color theme="1"/>
        <rFont val="Verdana"/>
        <family val="2"/>
      </rPr>
      <t>.</t>
    </r>
  </si>
  <si>
    <r>
      <t xml:space="preserve">Consommation par collaborateur </t>
    </r>
    <r>
      <rPr>
        <sz val="6"/>
        <color theme="1"/>
        <rFont val="Verdana"/>
        <family val="2"/>
      </rPr>
      <t>(MWh/collaborateur)</t>
    </r>
  </si>
  <si>
    <r>
      <t xml:space="preserve">Énergie </t>
    </r>
    <r>
      <rPr>
        <b/>
        <i/>
        <sz val="9"/>
        <color rgb="FFC00000"/>
        <rFont val="Verdana"/>
        <family val="2"/>
      </rPr>
      <t>Data Centers</t>
    </r>
    <r>
      <rPr>
        <b/>
        <sz val="9"/>
        <color rgb="FFC00000"/>
        <rFont val="Verdana"/>
        <family val="2"/>
      </rPr>
      <t xml:space="preserve"> sur site</t>
    </r>
  </si>
  <si>
    <r>
      <t>Consommation en valeur absolue</t>
    </r>
    <r>
      <rPr>
        <sz val="6"/>
        <rFont val="Verdana"/>
        <family val="2"/>
      </rPr>
      <t xml:space="preserve"> (MWh)</t>
    </r>
  </si>
  <si>
    <r>
      <t xml:space="preserve">Énergie </t>
    </r>
    <r>
      <rPr>
        <b/>
        <i/>
        <sz val="9"/>
        <color rgb="FFC00000"/>
        <rFont val="Verdana"/>
        <family val="2"/>
      </rPr>
      <t>Data Centers</t>
    </r>
    <r>
      <rPr>
        <b/>
        <sz val="9"/>
        <color rgb="FFC00000"/>
        <rFont val="Verdana"/>
        <family val="2"/>
      </rPr>
      <t xml:space="preserve"> hors-site</t>
    </r>
  </si>
  <si>
    <t>Énergies renouvelables</t>
  </si>
  <si>
    <r>
      <t xml:space="preserve">Couverture par des énergies renouvelables de la consommation d’électricité dans les bureaux et </t>
    </r>
    <r>
      <rPr>
        <i/>
        <sz val="9"/>
        <color theme="1"/>
        <rFont val="Verdana"/>
        <family val="2"/>
      </rPr>
      <t>Data Centers</t>
    </r>
    <r>
      <rPr>
        <sz val="9"/>
        <color theme="1"/>
        <rFont val="Verdana"/>
        <family val="2"/>
      </rPr>
      <t xml:space="preserve"> sur site </t>
    </r>
    <r>
      <rPr>
        <sz val="6"/>
        <color theme="1"/>
        <rFont val="Verdana"/>
        <family val="2"/>
      </rPr>
      <t>(%)</t>
    </r>
  </si>
  <si>
    <r>
      <t xml:space="preserve">Augmenter la part d’énergies renouvelables couvrant la consommation d’électricité du Groupe (dans ses bureaux et </t>
    </r>
    <r>
      <rPr>
        <i/>
        <sz val="9"/>
        <color theme="1"/>
        <rFont val="Verdana"/>
        <family val="2"/>
      </rPr>
      <t>Data Centers</t>
    </r>
    <r>
      <rPr>
        <sz val="9"/>
        <color theme="1"/>
        <rFont val="Verdana"/>
        <family val="2"/>
      </rPr>
      <t xml:space="preserve"> sur site) au-delà de 85%.</t>
    </r>
  </si>
  <si>
    <t>Eau bureaux</t>
  </si>
  <si>
    <r>
      <t>Consommation en valeur absolue</t>
    </r>
    <r>
      <rPr>
        <sz val="6"/>
        <rFont val="Verdana"/>
        <family val="2"/>
      </rPr>
      <t xml:space="preserve"> (m</t>
    </r>
    <r>
      <rPr>
        <vertAlign val="superscript"/>
        <sz val="6"/>
        <rFont val="Verdana"/>
        <family val="2"/>
      </rPr>
      <t>3</t>
    </r>
    <r>
      <rPr>
        <sz val="6"/>
        <rFont val="Verdana"/>
        <family val="2"/>
      </rPr>
      <t>)</t>
    </r>
  </si>
  <si>
    <t>Piloter la consommation d’eau pour minimiser les fuites et le gaspillage.</t>
  </si>
  <si>
    <r>
      <t xml:space="preserve">Consommation par collaborateur </t>
    </r>
    <r>
      <rPr>
        <sz val="6"/>
        <color theme="1"/>
        <rFont val="Verdana"/>
        <family val="2"/>
      </rPr>
      <t>(m</t>
    </r>
    <r>
      <rPr>
        <vertAlign val="superscript"/>
        <sz val="6"/>
        <color theme="1"/>
        <rFont val="Verdana"/>
        <family val="2"/>
      </rPr>
      <t>3</t>
    </r>
    <r>
      <rPr>
        <sz val="6"/>
        <color theme="1"/>
        <rFont val="Verdana"/>
        <family val="2"/>
      </rPr>
      <t>/collaborateur)</t>
    </r>
  </si>
  <si>
    <r>
      <t xml:space="preserve">En 2023, le périmètre des indicateurs inclut les entreprises acquises en 2023, à savoir CS Group, Ordina et Tobania, qui n'étaient pas incluses dans notre rapport 2022.
En 2022, le périmètre des indicateurs inclut toutes les entités sur lesquelles le Groupe exerce un contrôle opérationnel (et inclut donc les joint-ventures NHS SBS, SSCL et SFT, qui n'ont été intégrées qu'à partir de 2017) ainsi que les salariés des acquisitions réalisées jusqu'à décembre 2022, à savoir Graffica et Footprint Consulting AS, ainsi que EGGS Design et EVA Group qui étaient exclus de notre rapport pour 2021.
En 2021, le périmètre inclut les salariés des acquisitions réalisées jusqu'en novembre 2021, à savoir Luminosity Limited, Sopra Steria Financial Services et Labs.
En 2019, le périmètre inclut toutes les entités sur lesquelles le Groupe exerce un contrôle opérationnel (et inclut donc les joint-ventures NHS SBS et SSCL) mais n'inclut pas SAB ni Sopra Financial Technology GmbH. 
</t>
    </r>
    <r>
      <rPr>
        <vertAlign val="superscript"/>
        <sz val="8"/>
        <rFont val="Verdana"/>
        <family val="2"/>
      </rPr>
      <t>(1)</t>
    </r>
    <r>
      <rPr>
        <sz val="8"/>
        <rFont val="Verdana"/>
        <family val="2"/>
      </rPr>
      <t xml:space="preserve"> ELAN : évolution du logement, de l’aménagement et du numérique, décret n° 2019-771 du 23 juillet 2019.</t>
    </r>
  </si>
  <si>
    <t>Réduction des émissions de GES - Activités directes</t>
  </si>
  <si>
    <t>Année de référence</t>
  </si>
  <si>
    <r>
      <t xml:space="preserve">Déplacements professionnels, bureaux, </t>
    </r>
    <r>
      <rPr>
        <b/>
        <i/>
        <sz val="9"/>
        <color rgb="FFC00000"/>
        <rFont val="Verdana"/>
        <family val="2"/>
      </rPr>
      <t>Data Centers</t>
    </r>
    <r>
      <rPr>
        <b/>
        <sz val="9"/>
        <color rgb="FFC00000"/>
        <rFont val="Verdana"/>
        <family val="2"/>
      </rPr>
      <t xml:space="preserve"> sur et hors-site et émissions fugitives*</t>
    </r>
  </si>
  <si>
    <r>
      <t xml:space="preserve">Émissions en valeur absolue </t>
    </r>
    <r>
      <rPr>
        <sz val="6"/>
        <rFont val="Verdana"/>
        <family val="2"/>
      </rPr>
      <t>(teqCO</t>
    </r>
    <r>
      <rPr>
        <vertAlign val="subscript"/>
        <sz val="6"/>
        <rFont val="Verdana"/>
        <family val="2"/>
      </rPr>
      <t>2</t>
    </r>
    <r>
      <rPr>
        <sz val="6"/>
        <rFont val="Verdana"/>
        <family val="2"/>
      </rPr>
      <t>)</t>
    </r>
  </si>
  <si>
    <t>o</t>
  </si>
  <si>
    <r>
      <t xml:space="preserve">Mettre en place un prix carbone interne virtuel relatif aux déplacements professionnels dans les principales géographies du Groupe d’ici </t>
    </r>
    <r>
      <rPr>
        <b/>
        <sz val="9"/>
        <color theme="1"/>
        <rFont val="Verdana"/>
        <family val="2"/>
      </rPr>
      <t>2025</t>
    </r>
    <r>
      <rPr>
        <sz val="9"/>
        <color theme="1"/>
        <rFont val="Verdana"/>
        <family val="2"/>
      </rPr>
      <t>.</t>
    </r>
  </si>
  <si>
    <r>
      <t>Réduction des émissions par collaborateur par rapport à 2015</t>
    </r>
    <r>
      <rPr>
        <sz val="6"/>
        <color theme="1"/>
        <rFont val="Verdana"/>
        <family val="2"/>
      </rPr>
      <t xml:space="preserve"> (%)</t>
    </r>
  </si>
  <si>
    <t>Bureaux</t>
  </si>
  <si>
    <r>
      <t xml:space="preserve">Intégrer les déplacements professionnels, les bureaux, les </t>
    </r>
    <r>
      <rPr>
        <i/>
        <sz val="9"/>
        <color theme="1"/>
        <rFont val="Verdana"/>
        <family val="2"/>
      </rPr>
      <t>Data Centers</t>
    </r>
    <r>
      <rPr>
        <sz val="9"/>
        <color theme="1"/>
        <rFont val="Verdana"/>
        <family val="2"/>
      </rPr>
      <t xml:space="preserve"> du Groupe, les émissions fugitives dans le programme </t>
    </r>
    <r>
      <rPr>
        <b/>
        <sz val="9"/>
        <color theme="1"/>
        <rFont val="Verdana"/>
        <family val="2"/>
      </rPr>
      <t>« Zéro émission nette »</t>
    </r>
    <r>
      <rPr>
        <sz val="9"/>
        <color theme="1"/>
        <rFont val="Verdana"/>
        <family val="2"/>
      </rPr>
      <t>.</t>
    </r>
  </si>
  <si>
    <r>
      <rPr>
        <b/>
        <i/>
        <sz val="9"/>
        <color rgb="FFC00000"/>
        <rFont val="Verdana"/>
        <family val="2"/>
      </rPr>
      <t>Data Centers</t>
    </r>
    <r>
      <rPr>
        <b/>
        <sz val="9"/>
        <color rgb="FFC00000"/>
        <rFont val="Verdana"/>
        <family val="2"/>
      </rPr>
      <t xml:space="preserve"> sur site</t>
    </r>
  </si>
  <si>
    <r>
      <t>Émissions en valeur absolue</t>
    </r>
    <r>
      <rPr>
        <sz val="6"/>
        <rFont val="Verdana"/>
        <family val="2"/>
      </rPr>
      <t xml:space="preserve"> (teqCO</t>
    </r>
    <r>
      <rPr>
        <vertAlign val="subscript"/>
        <sz val="6"/>
        <rFont val="Verdana"/>
        <family val="2"/>
      </rPr>
      <t>2</t>
    </r>
    <r>
      <rPr>
        <sz val="6"/>
        <rFont val="Verdana"/>
        <family val="2"/>
      </rPr>
      <t>)</t>
    </r>
  </si>
  <si>
    <r>
      <rPr>
        <b/>
        <i/>
        <sz val="9"/>
        <color rgb="FFC00000"/>
        <rFont val="Verdana"/>
        <family val="2"/>
      </rPr>
      <t>Data Centers</t>
    </r>
    <r>
      <rPr>
        <b/>
        <sz val="9"/>
        <color rgb="FFC00000"/>
        <rFont val="Verdana"/>
        <family val="2"/>
      </rPr>
      <t xml:space="preserve"> hors-site</t>
    </r>
  </si>
  <si>
    <t>Émissions fugitives</t>
  </si>
  <si>
    <r>
      <t>Réductions des émissions par rapport à 2017</t>
    </r>
    <r>
      <rPr>
        <sz val="6"/>
        <color theme="1"/>
        <rFont val="Verdana"/>
        <family val="2"/>
      </rPr>
      <t xml:space="preserve"> (%)</t>
    </r>
  </si>
  <si>
    <t>Déplacements professionnels*</t>
  </si>
  <si>
    <r>
      <t>Émissions par collaborateur</t>
    </r>
    <r>
      <rPr>
        <sz val="6"/>
        <color theme="1"/>
        <rFont val="Verdana"/>
        <family val="2"/>
      </rPr>
      <t xml:space="preserve"> (teqCO</t>
    </r>
    <r>
      <rPr>
        <vertAlign val="subscript"/>
        <sz val="6"/>
        <color theme="1"/>
        <rFont val="Verdana"/>
        <family val="2"/>
      </rPr>
      <t>2</t>
    </r>
    <r>
      <rPr>
        <sz val="6"/>
        <color theme="1"/>
        <rFont val="Verdana"/>
        <family val="2"/>
      </rPr>
      <t>/collaborateur)</t>
    </r>
  </si>
  <si>
    <r>
      <t xml:space="preserve">Activités directes par chiffre d'affaires / EBITDA </t>
    </r>
    <r>
      <rPr>
        <b/>
        <i/>
        <sz val="9"/>
        <color rgb="FFC00000"/>
        <rFont val="Verdana"/>
        <family val="2"/>
      </rPr>
      <t>pro forma</t>
    </r>
  </si>
  <si>
    <r>
      <t xml:space="preserve">Ratio émissions des activités directes / chiffre d’affaires </t>
    </r>
    <r>
      <rPr>
        <sz val="6"/>
        <color theme="1"/>
        <rFont val="Verdana"/>
        <family val="2"/>
      </rPr>
      <t>(teqCO</t>
    </r>
    <r>
      <rPr>
        <vertAlign val="subscript"/>
        <sz val="6"/>
        <color theme="1"/>
        <rFont val="Verdana"/>
        <family val="2"/>
      </rPr>
      <t>2</t>
    </r>
    <r>
      <rPr>
        <sz val="6"/>
        <color theme="1"/>
        <rFont val="Verdana"/>
        <family val="2"/>
      </rPr>
      <t>/M€)</t>
    </r>
  </si>
  <si>
    <r>
      <t xml:space="preserve">Ratio émissions des activités directes / EBITDA </t>
    </r>
    <r>
      <rPr>
        <i/>
        <sz val="9"/>
        <color theme="1"/>
        <rFont val="Verdana"/>
        <family val="2"/>
      </rPr>
      <t>pro forma**</t>
    </r>
    <r>
      <rPr>
        <sz val="9"/>
        <color theme="1"/>
        <rFont val="Verdana"/>
        <family val="2"/>
      </rPr>
      <t xml:space="preserve"> </t>
    </r>
    <r>
      <rPr>
        <sz val="6"/>
        <color theme="1"/>
        <rFont val="Verdana"/>
        <family val="2"/>
      </rPr>
      <t>(teqCO</t>
    </r>
    <r>
      <rPr>
        <vertAlign val="subscript"/>
        <sz val="6"/>
        <color theme="1"/>
        <rFont val="Verdana"/>
        <family val="2"/>
      </rPr>
      <t>2</t>
    </r>
    <r>
      <rPr>
        <sz val="6"/>
        <color theme="1"/>
        <rFont val="Verdana"/>
        <family val="2"/>
      </rPr>
      <t>/M€)</t>
    </r>
  </si>
  <si>
    <r>
      <t>Les émissions sont calculées dans le cadre du GHG Protocol à partir des facteurs d'émissions issus de la combustion des carburants du Defra et des facteurs d'émissions du mix résiduel publiés par l'Association of Issuing Bodies pour la génération d'électricité non-renouvelable consommée. Le calcul des émissions du chauffage urbain utilise les facteurs d'émission des centrales fournissant la chaleur consommée par Sopra Steria publiés par les Autorités Nationales. Le calcul des émissions liées aux déplacements professionnels utilise les facteurs d'émissions du GHG Protocol. 
Pour 2023, le périmètre des indicateurs inclut les entreprises acquises en 2023, à savoir CS Group, Ordina et Tobania, qui n'étaient pas incluses dans notre rapport 2022. Pour 2022, le périmètre de calcul des indicateurs est l'ensemble des entités sur lesquelles le Groupe exerce un contrôle opérationnel (et inclut donc les joint-ventures NHS SBS, SSCL et SFT qui n'ont été intégrées qu'à partir de 2017) et inclut les salariés des acquisitions réalisées jusqu'en décembre 2022, à savoir Graffica et Footprint Consulting AS, ainsi que EGGS Design et EVA Group qui étaient exclus de notre rapport pour 2021. Pour 2021, le périmètre inclut les salariés des acquisitions réalisées jusqu'en novembre 2021, à savoir Luminosity Limited, Sopra Steria Financial Services et Labs.  Pour 2019, le périmètre inclut toutes les entités sur lesquelles le Groupe avait un contrôle opérationnel (et inclut donc les joint-ventures NHS SBS et SSCL) mais n'inclut pas SAB ni Sopra Financial Technology GmbH. Pour les autres années, le périmètre inclut toutes les entités sur lesquelles le Groupe avait un contrôle opérationnel (et inclut donc les joint-ventures NHS SBS et SSCL à partir de 2017) mais n'inclut pas Kentor, Galitt, Beamap, Cassiopae ou 2MoRO.
*Données prenant en compte les réductions d'émissions dues aux voyages d'affaires verts en Allemagne. En excluant la réduction des émissions des déplacements verts, on obtient les valeurs suivantes : 19 544 teqCO</t>
    </r>
    <r>
      <rPr>
        <vertAlign val="subscript"/>
        <sz val="8"/>
        <rFont val="Verdana"/>
        <family val="2"/>
      </rPr>
      <t>2</t>
    </r>
    <r>
      <rPr>
        <sz val="8"/>
        <rFont val="Verdana"/>
        <family val="2"/>
      </rPr>
      <t xml:space="preserve"> en 2023, 14 695 teqCO</t>
    </r>
    <r>
      <rPr>
        <vertAlign val="subscript"/>
        <sz val="8"/>
        <rFont val="Verdana"/>
        <family val="2"/>
      </rPr>
      <t>2</t>
    </r>
    <r>
      <rPr>
        <sz val="8"/>
        <rFont val="Verdana"/>
        <family val="2"/>
      </rPr>
      <t xml:space="preserve"> en 2022, 7 402 teqCO</t>
    </r>
    <r>
      <rPr>
        <vertAlign val="subscript"/>
        <sz val="8"/>
        <rFont val="Verdana"/>
        <family val="2"/>
      </rPr>
      <t>2</t>
    </r>
    <r>
      <rPr>
        <sz val="8"/>
        <rFont val="Verdana"/>
        <family val="2"/>
      </rPr>
      <t xml:space="preserve"> en 2021, 12 698 teqCO</t>
    </r>
    <r>
      <rPr>
        <vertAlign val="subscript"/>
        <sz val="8"/>
        <rFont val="Verdana"/>
        <family val="2"/>
      </rPr>
      <t>2</t>
    </r>
    <r>
      <rPr>
        <sz val="8"/>
        <rFont val="Verdana"/>
        <family val="2"/>
      </rPr>
      <t xml:space="preserve"> en 2020, 37 164 teqCO</t>
    </r>
    <r>
      <rPr>
        <vertAlign val="subscript"/>
        <sz val="8"/>
        <rFont val="Verdana"/>
        <family val="2"/>
      </rPr>
      <t>2</t>
    </r>
    <r>
      <rPr>
        <sz val="8"/>
        <rFont val="Verdana"/>
        <family val="2"/>
      </rPr>
      <t xml:space="preserve"> en 2019, 38 176 teqCO</t>
    </r>
    <r>
      <rPr>
        <vertAlign val="subscript"/>
        <sz val="8"/>
        <rFont val="Verdana"/>
        <family val="2"/>
      </rPr>
      <t>2</t>
    </r>
    <r>
      <rPr>
        <sz val="8"/>
        <rFont val="Verdana"/>
        <family val="2"/>
      </rPr>
      <t xml:space="preserve"> en 2018, 38 133 teqCO</t>
    </r>
    <r>
      <rPr>
        <vertAlign val="subscript"/>
        <sz val="8"/>
        <rFont val="Verdana"/>
        <family val="2"/>
      </rPr>
      <t>2</t>
    </r>
    <r>
      <rPr>
        <sz val="8"/>
        <rFont val="Verdana"/>
        <family val="2"/>
      </rPr>
      <t xml:space="preserve"> en 2015,
** EBITDA pro forma tel que calculé au chapitre 5 en note 12.5.1</t>
    </r>
  </si>
  <si>
    <t>Consommation de ressources - Activités indirectes</t>
  </si>
  <si>
    <t>Déchets d’équipements électriques et électroniques - DEEE</t>
  </si>
  <si>
    <r>
      <t xml:space="preserve">Quantité en valeur absolue </t>
    </r>
    <r>
      <rPr>
        <sz val="6"/>
        <rFont val="Verdana"/>
        <family val="2"/>
      </rPr>
      <t>(kg)</t>
    </r>
  </si>
  <si>
    <t>Donner une seconde vie à 100 % de nos DEEE d’ici 2030 (réutilisation par la revente et le don, récupération de la chaleur ou des matières premières pour le recyclage).</t>
  </si>
  <si>
    <t>92 822*</t>
  </si>
  <si>
    <r>
      <t>Quantité par collaborateur</t>
    </r>
    <r>
      <rPr>
        <sz val="6"/>
        <color theme="1"/>
        <rFont val="Verdana"/>
        <family val="2"/>
      </rPr>
      <t xml:space="preserve"> (kg/collaborateur)</t>
    </r>
  </si>
  <si>
    <r>
      <t xml:space="preserve">Part ayant une seconde vie </t>
    </r>
    <r>
      <rPr>
        <sz val="6"/>
        <color theme="1"/>
        <rFont val="Verdana"/>
        <family val="2"/>
      </rPr>
      <t>(%)</t>
    </r>
  </si>
  <si>
    <t>Déchets papier et carton**</t>
  </si>
  <si>
    <t>Recycler 100 % de nos déchets de papier et carton d’ici 2030 par récupération de la chaleur ou des matières premières.</t>
  </si>
  <si>
    <r>
      <t xml:space="preserve">Quantité par collaborateur </t>
    </r>
    <r>
      <rPr>
        <sz val="6"/>
        <color theme="1"/>
        <rFont val="Verdana"/>
        <family val="2"/>
      </rPr>
      <t>(kg/collaborateur)</t>
    </r>
  </si>
  <si>
    <r>
      <t xml:space="preserve">Part des déchets collectés séparément et recyclés </t>
    </r>
    <r>
      <rPr>
        <sz val="6"/>
        <color theme="1"/>
        <rFont val="Verdana"/>
        <family val="2"/>
      </rPr>
      <t>(%)</t>
    </r>
  </si>
  <si>
    <t>Déchets plastiques***</t>
  </si>
  <si>
    <t>Déchets métalliques***</t>
  </si>
  <si>
    <t>Papier acheté</t>
  </si>
  <si>
    <r>
      <t xml:space="preserve">Quantité achetée en valeur absolue </t>
    </r>
    <r>
      <rPr>
        <sz val="6"/>
        <rFont val="Verdana"/>
        <family val="2"/>
      </rPr>
      <t>(kg)</t>
    </r>
  </si>
  <si>
    <t>Réduire la consommation de papier et augmenter l’utilisation de papier labellisé écoresponsable.</t>
  </si>
  <si>
    <r>
      <t>Quantité achetée par collaborateur</t>
    </r>
    <r>
      <rPr>
        <sz val="6"/>
        <color theme="1"/>
        <rFont val="Verdana"/>
        <family val="2"/>
      </rPr>
      <t xml:space="preserve"> (kg/collaborateur)</t>
    </r>
  </si>
  <si>
    <t>*En 2022, les volumes de DEEE ont augmenté de 48 % par rapport à 2021 car leur collecte a été mise en attente en 2021 à cause de la pandémie de Covid-19 et effectuée en 2022. De plus certains sites ont fermé ou ont fusionné.
En 2023, le périmètre des indicateurs inclut les entreprises acquises en 2023, à savoir CS Group, Ordina et Tobania, qui n'étaient pas incluses dans notre rapport 2022.
En 2022, le périmètre de calcul des indicateurs est l'ensemble des entités sur lesquelles le Groupe exerce un contrôle opérationnel (et inclut donc les joint-ventures NHS SBS, SSCL et SFT qui n'ont été intégrées qu'à partir de 2017) et inclut les salariés des acquisitions réalisées jusqu'en décembre 2022, à savoir Graffica et Footprint Consulting AS, ainsi que EGGS Design et EVA Group qui étaient exclus de notre rapport pour 2021.
En 2021, le périmètre inclut les salariés des acquisitions réalisées jusqu'en novembre 2021, à savoir Luminosity Limited, Sopra Steria Financial Services et Labs.
En 2019, le périmètre inclut toutes les entités sur lesquelles le Groupe exerce un contrôle opérationnel (et inclut donc les joint-ventures NHS SBS et SSCL) mais n'inclut pas SAB ni Sopra Financial Technology GmbH. 
**  Données prenant en compte le changement de méthodologie au Royaume-Uni. Avec l'ancienne méthodologie, en 2021, nous aurions 150 663 kg de déchets papier et carton.</t>
  </si>
  <si>
    <t>Réduction des émissions de GES - Activités indirectes</t>
  </si>
  <si>
    <r>
      <t xml:space="preserve">Achats (hors émissions issues des déplacements professionnels, bureaux, </t>
    </r>
    <r>
      <rPr>
        <b/>
        <i/>
        <sz val="9"/>
        <color rgb="FFC00000"/>
        <rFont val="Verdana"/>
        <family val="2"/>
      </rPr>
      <t>Data Centers</t>
    </r>
    <r>
      <rPr>
        <b/>
        <sz val="9"/>
        <color rgb="FFC00000"/>
        <rFont val="Verdana"/>
        <family val="2"/>
      </rPr>
      <t xml:space="preserve"> sur et hors-site, émissions fugitives)*</t>
    </r>
  </si>
  <si>
    <t xml:space="preserve">Scope 3
</t>
  </si>
  <si>
    <t>Réduction de la consommation de ressources
Réduction des émissions de GES
Capture des émissions de carbone</t>
  </si>
  <si>
    <r>
      <t xml:space="preserve">Ratio émissions résiduelles / chiffre d’affaires </t>
    </r>
    <r>
      <rPr>
        <sz val="6"/>
        <color theme="1"/>
        <rFont val="Verdana"/>
        <family val="2"/>
      </rPr>
      <t>(teqCO</t>
    </r>
    <r>
      <rPr>
        <vertAlign val="subscript"/>
        <sz val="6"/>
        <color theme="1"/>
        <rFont val="Verdana"/>
        <family val="2"/>
      </rPr>
      <t>2</t>
    </r>
    <r>
      <rPr>
        <sz val="6"/>
        <color theme="1"/>
        <rFont val="Verdana"/>
        <family val="2"/>
      </rPr>
      <t>/€m)</t>
    </r>
  </si>
  <si>
    <r>
      <t xml:space="preserve">Ratio émissions résiduelles / EBITDA </t>
    </r>
    <r>
      <rPr>
        <i/>
        <sz val="9"/>
        <color theme="1"/>
        <rFont val="Verdana"/>
        <family val="2"/>
      </rPr>
      <t>pro forma**</t>
    </r>
    <r>
      <rPr>
        <i/>
        <sz val="6"/>
        <color theme="1"/>
        <rFont val="Verdana"/>
        <family val="2"/>
      </rPr>
      <t xml:space="preserve"> </t>
    </r>
    <r>
      <rPr>
        <sz val="6"/>
        <color theme="1"/>
        <rFont val="Verdana"/>
        <family val="2"/>
      </rPr>
      <t>(teqCO</t>
    </r>
    <r>
      <rPr>
        <vertAlign val="subscript"/>
        <sz val="6"/>
        <color theme="1"/>
        <rFont val="Verdana"/>
        <family val="2"/>
      </rPr>
      <t>2</t>
    </r>
    <r>
      <rPr>
        <sz val="6"/>
        <color theme="1"/>
        <rFont val="Verdana"/>
        <family val="2"/>
      </rPr>
      <t>/€m)</t>
    </r>
  </si>
  <si>
    <t>Trajets domicile-travail et télétravail des collaborateurs***</t>
  </si>
  <si>
    <r>
      <t xml:space="preserve">Émissions domicile-travail en valeur absolue </t>
    </r>
    <r>
      <rPr>
        <sz val="6"/>
        <rFont val="Verdana"/>
        <family val="2"/>
      </rPr>
      <t>(teqCO</t>
    </r>
    <r>
      <rPr>
        <vertAlign val="subscript"/>
        <sz val="6"/>
        <rFont val="Verdana"/>
        <family val="2"/>
      </rPr>
      <t>2</t>
    </r>
    <r>
      <rPr>
        <sz val="6"/>
        <rFont val="Verdana"/>
        <family val="2"/>
      </rPr>
      <t>)</t>
    </r>
  </si>
  <si>
    <t>32 895****</t>
  </si>
  <si>
    <r>
      <t>Émissions domicile-travail par collaborateur</t>
    </r>
    <r>
      <rPr>
        <sz val="6"/>
        <color theme="1"/>
        <rFont val="Verdana"/>
        <family val="2"/>
      </rPr>
      <t xml:space="preserve"> (teqCO</t>
    </r>
    <r>
      <rPr>
        <vertAlign val="subscript"/>
        <sz val="6"/>
        <color theme="1"/>
        <rFont val="Verdana"/>
        <family val="2"/>
      </rPr>
      <t>2</t>
    </r>
    <r>
      <rPr>
        <sz val="6"/>
        <color theme="1"/>
        <rFont val="Verdana"/>
        <family val="2"/>
      </rPr>
      <t>/collaborateur)</t>
    </r>
  </si>
  <si>
    <r>
      <t xml:space="preserve">Émissions par collaborateur </t>
    </r>
    <r>
      <rPr>
        <sz val="6"/>
        <color theme="1"/>
        <rFont val="Verdana"/>
        <family val="2"/>
      </rPr>
      <t>(teqCO</t>
    </r>
    <r>
      <rPr>
        <vertAlign val="subscript"/>
        <sz val="6"/>
        <color theme="1"/>
        <rFont val="Verdana"/>
        <family val="2"/>
      </rPr>
      <t>2</t>
    </r>
    <r>
      <rPr>
        <sz val="6"/>
        <color theme="1"/>
        <rFont val="Verdana"/>
        <family val="2"/>
      </rPr>
      <t>/collaborateur)</t>
    </r>
  </si>
  <si>
    <t>Déchets papier et carton</t>
  </si>
  <si>
    <r>
      <t>Émissions par collaborateur</t>
    </r>
    <r>
      <rPr>
        <sz val="6"/>
        <color theme="1"/>
        <rFont val="Verdana"/>
        <family val="2"/>
      </rPr>
      <t xml:space="preserve"> (teqCO2/collaborateur)</t>
    </r>
  </si>
  <si>
    <t>Déchets plastiques</t>
  </si>
  <si>
    <t>Déchets métaliques</t>
  </si>
  <si>
    <t>Eaux usées</t>
  </si>
  <si>
    <r>
      <rPr>
        <sz val="8"/>
        <rFont val="Verdana"/>
        <family val="2"/>
      </rPr>
      <t>En 2023, le périmètre des indicateurs inclut les entreprises acquises en 2023, à savoir CS Group, Ordina et Tobania, qui n'étaient pas incluses dans notre rapport 2022.
En 2022, le périmètre de calcul des indicateurs est l'ensemble des entités sur lesquelles le Groupe exerce un contrôle opérationnel (et inclut donc les joint-ventures NHS SBS, SSCL et SFT qui n'ont été intégrées qu'à partir de 2017) et inclut les salariés des acquisitions réalisées jusqu'en décembre 2022, à savoir Graffica et Footprint Consulting AS, ainsi que EGGS Design et EVA Group qui étaient exclus de notre rapport pour 2021.
En 2021, le périmètre inclut les salariés des acquisitions réalisées jusqu'en novembre 2021, à savoir Luminosity Limited, Sopra Steria Financial Services et Labs.
En 2019, le périmètre inclut toutes les entités sur lesquelles le Groupe exerce un contrôle opérationnel (et inclut donc les joint-ventures NHS SBS et SSCL) mais n'inclut pas SAB ni Sopra Financial Technology GmbH. 
*    L’augmentation des émissions entre 2020 et 2021 s’explique par un changement de méthodologie. En appliquant la méthodologie et le périmètre mis à jour de 2021 aux années précédentes, les valeurs s'élèveraient à : 242 305 teqCO</t>
    </r>
    <r>
      <rPr>
        <vertAlign val="subscript"/>
        <sz val="8"/>
        <rFont val="Verdana"/>
        <family val="2"/>
      </rPr>
      <t>2</t>
    </r>
    <r>
      <rPr>
        <sz val="8"/>
        <rFont val="Verdana"/>
        <family val="2"/>
      </rPr>
      <t xml:space="preserve"> en 2020, 270 835 teqCO</t>
    </r>
    <r>
      <rPr>
        <vertAlign val="subscript"/>
        <sz val="8"/>
        <rFont val="Verdana"/>
        <family val="2"/>
      </rPr>
      <t>2</t>
    </r>
    <r>
      <rPr>
        <sz val="8"/>
        <rFont val="Verdana"/>
        <family val="2"/>
      </rPr>
      <t xml:space="preserve"> en 2019. Les valeurs pour les ratio/CA s’élèveraient à : 56,8 teqCO</t>
    </r>
    <r>
      <rPr>
        <vertAlign val="subscript"/>
        <sz val="8"/>
        <rFont val="Verdana"/>
        <family val="2"/>
      </rPr>
      <t>2</t>
    </r>
    <r>
      <rPr>
        <sz val="8"/>
        <rFont val="Verdana"/>
        <family val="2"/>
      </rPr>
      <t>/€m en 2020, 61,1 teqCO</t>
    </r>
    <r>
      <rPr>
        <vertAlign val="subscript"/>
        <sz val="8"/>
        <rFont val="Verdana"/>
        <family val="2"/>
      </rPr>
      <t>2</t>
    </r>
    <r>
      <rPr>
        <sz val="8"/>
        <rFont val="Verdana"/>
        <family val="2"/>
      </rPr>
      <t>/€m en 2019. Les valeurs pour les ratio/EBITDA pro forma s’élèveraient à : 641,5 teqCO</t>
    </r>
    <r>
      <rPr>
        <vertAlign val="subscript"/>
        <sz val="8"/>
        <rFont val="Verdana"/>
        <family val="2"/>
      </rPr>
      <t>2</t>
    </r>
    <r>
      <rPr>
        <sz val="8"/>
        <rFont val="Verdana"/>
        <family val="2"/>
      </rPr>
      <t>/€m en 2020, 663,3 teqCO</t>
    </r>
    <r>
      <rPr>
        <vertAlign val="subscript"/>
        <sz val="8"/>
        <rFont val="Verdana"/>
        <family val="2"/>
      </rPr>
      <t>2</t>
    </r>
    <r>
      <rPr>
        <sz val="8"/>
        <rFont val="Verdana"/>
        <family val="2"/>
      </rPr>
      <t>/€m en 2019.
**   EBITDA pro forma tel que calculé au chapitre 5 en note 12.5.1
*** Les émissions dues au domicile-travail en 2019 et 2020 ont été estimées et prises en compte pour notre réponse CDP. La méthode a été affinée pour calcul des émissions en 2021 et auditée. ****Pour le Groupe, les émissions liées au télétravail représentent : 2 052,1 teqCO2</t>
    </r>
    <r>
      <rPr>
        <sz val="8"/>
        <color rgb="FFFF0000"/>
        <rFont val="Verdana"/>
        <family val="2"/>
      </rPr>
      <t xml:space="preserve">	 </t>
    </r>
  </si>
  <si>
    <t>Consommation de ressources</t>
  </si>
  <si>
    <r>
      <t xml:space="preserve">Les informations identifiées par le signe </t>
    </r>
    <r>
      <rPr>
        <b/>
        <sz val="9"/>
        <color rgb="FFFF0000"/>
        <rFont val="Verdana"/>
        <family val="2"/>
      </rPr>
      <t xml:space="preserve">✔ </t>
    </r>
    <r>
      <rPr>
        <b/>
        <sz val="9"/>
        <color theme="1"/>
        <rFont val="Verdana"/>
        <family val="2"/>
      </rPr>
      <t>ont été vérifiées avec un niveau d’assurance raisonnable par l’organisme tiers indépendant. Les chiffres présentés sont arrondis, ce qui peut justifier certains totaux.</t>
    </r>
  </si>
  <si>
    <r>
      <t>Part d’énergie renouvelable dans la consommation électrique (bureaux et Data Centers sur site)</t>
    </r>
    <r>
      <rPr>
        <b/>
        <sz val="9"/>
        <color rgb="FFFF0000"/>
        <rFont val="Verdana"/>
        <family val="2"/>
      </rPr>
      <t>✔</t>
    </r>
  </si>
  <si>
    <t>Pays</t>
  </si>
  <si>
    <t>Année</t>
  </si>
  <si>
    <r>
      <t>Consommation énergétique</t>
    </r>
    <r>
      <rPr>
        <b/>
        <sz val="9"/>
        <color rgb="FFFF0000"/>
        <rFont val="Verdana"/>
        <family val="2"/>
      </rPr>
      <t>✔</t>
    </r>
  </si>
  <si>
    <r>
      <t>Eau</t>
    </r>
    <r>
      <rPr>
        <b/>
        <sz val="9"/>
        <color rgb="FFFF0000"/>
        <rFont val="Verdana"/>
        <family val="2"/>
      </rPr>
      <t>✔</t>
    </r>
  </si>
  <si>
    <r>
      <t>Bureaux + divers</t>
    </r>
    <r>
      <rPr>
        <b/>
        <sz val="9"/>
        <color rgb="FFFF0000"/>
        <rFont val="Verdana"/>
        <family val="2"/>
      </rPr>
      <t>✔</t>
    </r>
  </si>
  <si>
    <r>
      <t>Data Centers sur site</t>
    </r>
    <r>
      <rPr>
        <b/>
        <sz val="9"/>
        <color rgb="FFFF0000"/>
        <rFont val="Verdana"/>
        <family val="2"/>
      </rPr>
      <t>✔</t>
    </r>
  </si>
  <si>
    <r>
      <t>Data Centers hors-site</t>
    </r>
    <r>
      <rPr>
        <b/>
        <sz val="9"/>
        <color rgb="FFFF0000"/>
        <rFont val="Verdana"/>
        <family val="2"/>
      </rPr>
      <t>✔</t>
    </r>
  </si>
  <si>
    <t>Total</t>
  </si>
  <si>
    <t>MWh</t>
  </si>
  <si>
    <t>m3</t>
  </si>
  <si>
    <t>France*</t>
  </si>
  <si>
    <t>Royaume-Uni*</t>
  </si>
  <si>
    <t>Total reste de l'Europe</t>
  </si>
  <si>
    <t>Total reste du monde</t>
  </si>
  <si>
    <t>Total Groupe</t>
  </si>
  <si>
    <t>En 2023, le périmètre des indicateurs inclut les entreprises acquises en 2023, à savoir CS Group, Ordina et Tobania, qui n'étaient pas incluses dans notre rapport 2022.
En 2022, le périmètre des indicateurs inclut toutes les entités sur lesquelles le Groupe exerce un contrôle opérationnel (et inclut donc les joint-ventures NHS SBS, SSCL et SFT, qui n'ont été intégrées qu'à partir de 2017) ainsi que les salariés des acquisitions réalisées jusqu'à décembre 2022, à savoir Graffica et Footprint Consulting AS, ainsi que EGGS Design et EVA Group qui étaient exclus de notre rapport pour 2021
En 2021, le périmètre inclut les salariés des acquisitions réalisées jusqu'en novembre 2021, à savoir Luminosity Limited, Sopra Steria Financial Services et Labs.
En 2020, le périmètre comprend toutes les entités sur lesquelles le Groupe exerce un contrôle opérationnel (et inclut donc les joint-ventures NHS SBS, SSCL et SFT) ainsi que les nouvelles acquisitions Sodifrance, Anteo (Conseil et Solutions E-Business), Holocare et cxpartners.
En 2019, le périmètre inclut toutes les entités sur lesquelles le Groupe exerce un contrôle opérationnel (et inclut donc les joint-ventures NHS SBS et SSCL) mais n'inclut pas SAB ni Sopra Financial Technology GmbH
*France inclut Polynésie française. Royaume-Uni inclut l'Irlande. Afrique et Moyen-Orient inclut le Liban, le Sénégal, le Cameroun, la Côte d’Ivoire, le Maroc, la Tunisie et les Émirats arabes unis. Etats-Unis inclut le Canada.
**A partir de 2021, une meilleure méthodologie de calcul des déchets a été mise en place. Cette méthode nous a permis d’accroître le pourcentage de données réelles, et d’avoir des données plus fiables.Avec l'ancienne méthodologie, en 2021, nous aurions 150 663 kg de déchets papier et carton..</t>
  </si>
  <si>
    <r>
      <t>Déchets d’équipements électriques et électroniques (DEEE)</t>
    </r>
    <r>
      <rPr>
        <b/>
        <sz val="9"/>
        <color rgb="FFFF0000"/>
        <rFont val="Verdana"/>
        <family val="2"/>
      </rPr>
      <t>✔</t>
    </r>
  </si>
  <si>
    <r>
      <t>Déchets papier et carton**</t>
    </r>
    <r>
      <rPr>
        <b/>
        <sz val="9"/>
        <color rgb="FFFF0000"/>
        <rFont val="Verdana"/>
        <family val="2"/>
      </rPr>
      <t>✔</t>
    </r>
  </si>
  <si>
    <r>
      <t>Déchets plastiques</t>
    </r>
    <r>
      <rPr>
        <b/>
        <sz val="9"/>
        <color rgb="FFFF0000"/>
        <rFont val="Verdana"/>
        <family val="2"/>
      </rPr>
      <t>✔</t>
    </r>
  </si>
  <si>
    <r>
      <t>Déchets métalliques</t>
    </r>
    <r>
      <rPr>
        <b/>
        <sz val="9"/>
        <color rgb="FFFF0000"/>
        <rFont val="Verdana"/>
        <family val="2"/>
      </rPr>
      <t>✔</t>
    </r>
  </si>
  <si>
    <r>
      <t>Achat de papier labellisé écoresponsable</t>
    </r>
    <r>
      <rPr>
        <b/>
        <sz val="9"/>
        <color rgb="FFFF0000"/>
        <rFont val="Verdana"/>
        <family val="2"/>
      </rPr>
      <t>✔</t>
    </r>
  </si>
  <si>
    <t>Dont réutilisée</t>
  </si>
  <si>
    <t>Dont valorisée par récupération de la chaleur ou matières premières</t>
  </si>
  <si>
    <t>Dont incinérée sans récupération de chaleur</t>
  </si>
  <si>
    <t>Dont placée en centre d’enfouissement</t>
  </si>
  <si>
    <t>% de papier écoresponsable</t>
  </si>
  <si>
    <t>Quantité achetée par collaborateur</t>
  </si>
  <si>
    <t>kg</t>
  </si>
  <si>
    <t>kg /collaborateur</t>
  </si>
  <si>
    <t>En 2023, le périmètre des indicateurs inclut les entreprises acquises en 2023, à savoir CS Group, Ordina et Tobania, qui n'étaient pas incluses dans notre rapport 2022.
En 2022, le périmètre des indicateurs inclut toutes les entités sur lesquelles le Groupe exerce un contrôle opérationnel (et inclut donc les joint-ventures NHS SBS, SSCL et SFT, qui n'ont été intégrées qu'à partir de 2017) ainsi que les salariés des acquisitions réalisées jusqu'à décembre 2022, à savoir Graffica et Footprint Consulting AS, ainsi que EGGS Design et EVA Group qui étaient exclus de notre rapport pour 2021.
En 2021, le périmètre inclut les salariés des acquisitions réalisées jusqu'en novembre 2021, à savoir Luminosity Limited, Sopra Steria Financial Services et Labs.
En 2020, le périmètre comprend toutes les entités sur lesquelles le Groupe exerce un contrôle opérationnel (et inclut donc les joint-ventures NHS SBS, SSCL et SFT) ainsi que les nouvelles acquisitions Sodifrance, Anteo (Conseil et Solutions E-Business), Holocare et cxpartners.
En 2019, le périmètre inclut toutes les entités sur lesquelles le Groupe exerce un contrôle opérationnel (et inclut donc les joint-ventures NHS SBS et SSCL) mais n'inclut pas SAB ni Sopra Financial Technology GmbH
*France inclut Polynésie française. Royaume-Uni inclut l'Irlande.
**A partir de 2021, une meilleure méthodologie de calcul des déchets a été mise en place. Cette méthode nous a permis d’accroître le pourcentage de données réelles, et d’avoir des données plus fiables.Avec l'ancienne méthodologie, en 2021, nous aurions 150 663 kg de déchets papier et carton.</t>
  </si>
  <si>
    <t>kg/collaborateur</t>
  </si>
  <si>
    <r>
      <t>m</t>
    </r>
    <r>
      <rPr>
        <vertAlign val="superscript"/>
        <sz val="9"/>
        <color theme="1"/>
        <rFont val="Verdana"/>
        <family val="2"/>
      </rPr>
      <t>3</t>
    </r>
  </si>
  <si>
    <t>Allemagne Autriche</t>
  </si>
  <si>
    <t>BeNeLux</t>
  </si>
  <si>
    <t>Bulgarie</t>
  </si>
  <si>
    <t>Monaco</t>
  </si>
  <si>
    <t>Pologne</t>
  </si>
  <si>
    <t>Roumanie</t>
  </si>
  <si>
    <t>Scandinavie</t>
  </si>
  <si>
    <t>Suisse</t>
  </si>
  <si>
    <t>Afrique et Moyen-Orient*</t>
  </si>
  <si>
    <t>Brésil</t>
  </si>
  <si>
    <t>Chine</t>
  </si>
  <si>
    <t>États-Unis</t>
  </si>
  <si>
    <t>Inde</t>
  </si>
  <si>
    <t>97,9</t>
  </si>
  <si>
    <t>2,1</t>
  </si>
  <si>
    <t>0,21</t>
  </si>
  <si>
    <t>0,13</t>
  </si>
  <si>
    <t>Singapour</t>
  </si>
  <si>
    <t>En 2023, le périmètre des indicateurs inclut les entreprises acquises en 2023, à savoir CS Group, Ordina et Tobania, qui n'étaient pas incluses dans notre rapport 2022.
En 2022, le périmètre des indicateurs inclut toutes les entités sur lesquelles le Groupe exerce un contrôle opérationnel (et inclut donc les joint-ventures NHS SBS, SSCL et SFT, qui n'ont été intégrées qu'à partir de 2017) ainsi que les salariés des acquisitions réalisées jusqu'à décembre 2022, à savoir Graffica et Footprint Consulting AS, ainsi que EGGS Design et EVA Group qui étaient exclus de notre rapport pour 2021.
En 2021, le périmètre inclut les salariés des acquisitions réalisées jusqu'en novembre 2021, à savoir Luminosity Limited, Sopra Steria Financial Services et Labs.
En 2020, le périmètre comprend toutes les entités sur lesquelles le Groupe exerce un contrôle opérationnel (et inclut donc les joint-ventures NHS SBS, SSCL et SFT) ainsi que les nouvelles acquisitions Sodifrance, Anteo (Conseil et Solutions E-Business), Holocare et cxpartners.
En 2019, le périmètre inclut toutes les entités sur lesquelles le Groupe exerce un contrôle opérationnel (et inclut donc les joint-ventures NHS SBS et SSCL) mais n'inclut pas SAB ni Sopra Financial Technology GmbH
*France inclut Polynésie française. Royaume-Uni inclut l'Irlande. Afrique et Moyen-Orient inclut le Liban, le Sénégal, le Cameroun, la Côte d’Ivoire, le Maroc, la Tunisie et les Émirats arabes unis. Etats-Unis inclut le Canada.
**A partir de 2021, une meilleure méthodologie de calcul des déchets a été mise en place. Cette méthode nous a permis d’accroître le pourcentage de données réelles, et d’avoir des données plus fiables.Avec l'ancienne méthodologie, en 2021, nous aurions 150 663 kg de déchets papier et carton.</t>
  </si>
  <si>
    <t>Réduction d'émissions de GES</t>
  </si>
  <si>
    <r>
      <t>Scope 1</t>
    </r>
    <r>
      <rPr>
        <b/>
        <sz val="9"/>
        <color rgb="FFFF0000"/>
        <rFont val="Verdana"/>
        <family val="2"/>
      </rPr>
      <t>✔</t>
    </r>
  </si>
  <si>
    <r>
      <t>Scope 2</t>
    </r>
    <r>
      <rPr>
        <b/>
        <sz val="9"/>
        <color rgb="FFFF0000"/>
        <rFont val="Verdana"/>
        <family val="2"/>
      </rPr>
      <t>✔</t>
    </r>
  </si>
  <si>
    <r>
      <t>Scope 3</t>
    </r>
    <r>
      <rPr>
        <b/>
        <sz val="9"/>
        <color rgb="FFFF0000"/>
        <rFont val="Verdana"/>
        <family val="2"/>
      </rPr>
      <t>✔</t>
    </r>
  </si>
  <si>
    <r>
      <t>Fuel, Gaz, Biodiesel (bureaux et Data Centers sur site)</t>
    </r>
    <r>
      <rPr>
        <b/>
        <sz val="8"/>
        <color rgb="FFFF0000"/>
        <rFont val="Verdana"/>
        <family val="2"/>
      </rPr>
      <t>✔</t>
    </r>
  </si>
  <si>
    <r>
      <t>Émissions fugitives</t>
    </r>
    <r>
      <rPr>
        <b/>
        <sz val="9"/>
        <color rgb="FFFF0000"/>
        <rFont val="Verdana"/>
        <family val="2"/>
      </rPr>
      <t>✔</t>
    </r>
  </si>
  <si>
    <r>
      <t>Électricité (réseau), chauffage urbain</t>
    </r>
    <r>
      <rPr>
        <sz val="9"/>
        <color theme="1"/>
        <rFont val="Verdana"/>
        <family val="2"/>
      </rPr>
      <t xml:space="preserve"> </t>
    </r>
    <r>
      <rPr>
        <b/>
        <sz val="9"/>
        <color theme="1"/>
        <rFont val="Verdana"/>
        <family val="2"/>
      </rPr>
      <t>(bureaux et Data Centers sur site)</t>
    </r>
    <r>
      <rPr>
        <b/>
        <sz val="9"/>
        <color rgb="FFFF0000"/>
        <rFont val="Verdana"/>
        <family val="2"/>
      </rPr>
      <t>✔</t>
    </r>
  </si>
  <si>
    <r>
      <t>3-1 Émissions résiduelles des achats (hors déplacements professionnels, bureaux, Data Centers sur et hors-site, émissions fugitives)**</t>
    </r>
    <r>
      <rPr>
        <b/>
        <sz val="9"/>
        <color rgb="FFFF0000"/>
        <rFont val="Verdana"/>
        <family val="2"/>
      </rPr>
      <t>✔</t>
    </r>
  </si>
  <si>
    <r>
      <t>3-3 Émissions liées à l'énergie non incluse dans les Scopes 1 et 2</t>
    </r>
    <r>
      <rPr>
        <b/>
        <sz val="9"/>
        <color rgb="FFFF0000"/>
        <rFont val="Verdana"/>
        <family val="2"/>
      </rPr>
      <t>✔</t>
    </r>
  </si>
  <si>
    <r>
      <t>3-5 Traitement des déchets</t>
    </r>
    <r>
      <rPr>
        <b/>
        <sz val="9"/>
        <color rgb="FFFF0000"/>
        <rFont val="Verdana"/>
        <family val="2"/>
      </rPr>
      <t>✔</t>
    </r>
  </si>
  <si>
    <r>
      <t>3-6 Déplacements professionnels***</t>
    </r>
    <r>
      <rPr>
        <b/>
        <sz val="9"/>
        <color rgb="FFFF0000"/>
        <rFont val="Verdana"/>
        <family val="2"/>
      </rPr>
      <t>✔</t>
    </r>
  </si>
  <si>
    <r>
      <t>3-7 Trajets domicile-travail et télétravail des collaborateurs ****</t>
    </r>
    <r>
      <rPr>
        <b/>
        <sz val="9"/>
        <color rgb="FFFF0000"/>
        <rFont val="Verdana"/>
        <family val="2"/>
      </rPr>
      <t>✔</t>
    </r>
  </si>
  <si>
    <r>
      <t>3-8 Data centers hors-site</t>
    </r>
    <r>
      <rPr>
        <b/>
        <sz val="9"/>
        <color rgb="FFFF0000"/>
        <rFont val="Verdana"/>
        <family val="2"/>
      </rPr>
      <t>✔</t>
    </r>
  </si>
  <si>
    <r>
      <t>3-13 Locataires</t>
    </r>
    <r>
      <rPr>
        <b/>
        <sz val="9"/>
        <color rgb="FFFF0000"/>
        <rFont val="Verdana"/>
        <family val="2"/>
      </rPr>
      <t>✔</t>
    </r>
  </si>
  <si>
    <t>3-15
Investissement</t>
  </si>
  <si>
    <t>Total Scope 1, 2 et 3</t>
  </si>
  <si>
    <t>Émissions / collaborateur (Activités directes et indirectes - 
Total scopes 1, 2 et 3*)</t>
  </si>
  <si>
    <r>
      <t>Emissions /collaborateur (Activités directes - scopes 1, 2, 3-6 &amp; 3-8)</t>
    </r>
    <r>
      <rPr>
        <b/>
        <sz val="9"/>
        <color rgb="FFFF0000"/>
        <rFont val="Verdana"/>
        <family val="2"/>
      </rPr>
      <t>✔</t>
    </r>
  </si>
  <si>
    <r>
      <t>teqCO</t>
    </r>
    <r>
      <rPr>
        <vertAlign val="subscript"/>
        <sz val="9"/>
        <color theme="1"/>
        <rFont val="Verdana"/>
        <family val="2"/>
      </rPr>
      <t>2</t>
    </r>
  </si>
  <si>
    <r>
      <t>teqCO</t>
    </r>
    <r>
      <rPr>
        <vertAlign val="subscript"/>
        <sz val="9"/>
        <color theme="1"/>
        <rFont val="Verdana"/>
        <family val="2"/>
      </rPr>
      <t>3</t>
    </r>
    <r>
      <rPr>
        <sz val="11"/>
        <color theme="1"/>
        <rFont val="Calibri"/>
        <family val="2"/>
        <scheme val="minor"/>
      </rPr>
      <t/>
    </r>
  </si>
  <si>
    <r>
      <t>teqCO</t>
    </r>
    <r>
      <rPr>
        <vertAlign val="subscript"/>
        <sz val="9"/>
        <color theme="1"/>
        <rFont val="Verdana"/>
        <family val="2"/>
      </rPr>
      <t>2 / collaborateur</t>
    </r>
  </si>
  <si>
    <t>En 2023, le périmètre des indicateurs inclut les entreprises acquises en 2023, à savoir CS Group, Ordina et Tobania, qui n'étaient pas incluses dans notre rapport 2022.
En 2022, le périmètre des indicateurs inclut toutes les entités sur lesquelles le Groupe exerce un contrôle opérationnel (et inclut donc les joint-ventures NHS SBS, SSCL et SFT, qui n'ont été intégrées qu'à partir de 2017) ainsi que les salariés des acquisitions réalisées jusqu'à décembre 2022, à savoir Graffica et Footprint Consulting AS, ainsi que EGGS Design et EVA Group qui étaient exclus de notre rapport pour 2021.
En 2021, le périmètre inclut les salariés des acquisitions réalisées jusqu'en novembre 2021, à savoir Luminosity Limited, Sopra Steria Financial Services et Labs.
En 2020, le périmètre comprend toutes les entités sur lesquelles le Groupe exerce un contrôle opérationnel (et inclut donc les joint-ventures NHS SBS, SSCL et SFT) ainsi que les nouvelles acquisitions Sodifrance, Anteo (Conseil et Solutions E-Business), Holocare et cxpartners.
En 2019, le périmètre inclut toutes les entités sur lesquelles le Groupe exerce un contrôle opérationnel (et inclut donc les joint-ventures NHS SBS et SSCL) mais n'inclut pas SAB ni Sopra Financial Technology GmbH
*France inclut Polynésie française. Royaume-Uni inclut l'Irlande. 
(1)  L’augmentation des émissions entre 2020 et 2021 s’explique par un changement de méthodologie En appliquant la méthodologie et le périmètre mis à jour de 2021 aux années précédentes, les valeurs s'élèveraient à : 2 270 835 teqCO2 en 2019.
(2)  Données prenant en compte la réduction d’émissions des déplacements verts effectués en Allemagne. En l'excluant, les valeurs s’élèveraient à : 19 544 teqCO2 en 2023, 14 695 teqCO2 en 2022, 7 402 teqCO2 en 2021, 37 164 teqCO2 en 2019, 38 176 teqCO2 en 2018, 38 133 teqCO2 en 2017 et 36 555 teqCO2 en 2016.
(3)  Les émissions dues au domicile – travail en 2019 et 2020 ont été estimées et prises en compte por notre réponse CDP. La méthode a été affinée pour calcul des émissions en 2021 et auditée.
((4)  Pour le Groupe, Les émissions liées au télétravail représentent : 2052,1 teqCO2  ; Pour la France : 509,2 teqCO2  ; Pour le UK  : 639,8 teqCO2 ; Pour le reste de l'Europe : 610,9 teqCO2 ;Pour le reste du monde : 292,1 teqCO2
(1)  Scope 3 - Sous-catégories non applicables : 3-2, 3-4, 3-9, 3-10, 3-11, 3-12, 3-14</t>
  </si>
  <si>
    <r>
      <t>3-7 Trajets domicile-travail et télétravail des collaborateurs****</t>
    </r>
    <r>
      <rPr>
        <b/>
        <sz val="9"/>
        <color rgb="FFFF0000"/>
        <rFont val="Verdana"/>
        <family val="2"/>
      </rPr>
      <t>✔</t>
    </r>
  </si>
  <si>
    <t>États-Unis*</t>
  </si>
  <si>
    <r>
      <t>En 2023, le périmètre des indicateurs inclut les entreprises acquises en 2023, à savoir CS Group, Ordina et Tobania, qui n'étaient pas incluses dans notre rapport 2022.
En 2022, le périmètre des indicateurs inclut toutes les entités sur lesquelles le Groupe exerce un contrôle opérationnel (et inclut donc les joint-ventures NHS SBS, SSCL et SFT, qui n'ont été intégrées qu'à partir de 2017) ainsi que les salariés des acquisitions réalisées jusqu'à décembre 2022, à savoir Graffica et Footprint Consulting AS, ainsi que EGGS Design et EVA Group qui étaient exclus de notre rapport pour 2021.
En 2021, le périmètre inclut les salariés des acquisitions réalisées jusqu'en novembre 2021, à savoir Luminosity Limited, Sopra Steria Financial Services et Labs.
En 2020, le périmètre comprend toutes les entités sur lesquelles le Groupe exerce un contrôle opérationnel (et inclut donc les joint-ventures NHS SBS, SSCL et SFT) ainsi que les nouvelles acquisitions Sodifrance, Anteo (Conseil et Solutions E-Business), Holocare et cxpartners.
En 2019, le périmètre inclut toutes les entités sur lesquelles le Groupe exerce un contrôle opérationnel (et inclut donc les joint-ventures NHS SBS et SSCL) mais n'inclut pas SAB ni Sopra Financial Technology GmbH
*France inclut Polynésie française. Royaume-Uni inclut l'Irlande. Afrique et Moyen-Orient inclut le Liban, le Sénégal, le Cameroun, la Côte d’Ivoire, le Maroc, la Tunisie et les Émirats arabes unis. Etats-Unis inclut le Canada.
**L’augmentation des émissions entre 2020 et 2021 s’explique par un changement de méthodologie. En appliquant la méthodologie et le périmètre mis à jour de 2021 aux années précédentes, les valeurs s'élèveraient à : 242 305 teqCO</t>
    </r>
    <r>
      <rPr>
        <vertAlign val="subscript"/>
        <sz val="8"/>
        <color theme="1"/>
        <rFont val="Verdana"/>
        <family val="2"/>
      </rPr>
      <t>2</t>
    </r>
    <r>
      <rPr>
        <sz val="8"/>
        <color theme="1"/>
        <rFont val="Verdana"/>
        <family val="2"/>
      </rPr>
      <t xml:space="preserve"> en 2020, 270 835 teqCO</t>
    </r>
    <r>
      <rPr>
        <vertAlign val="subscript"/>
        <sz val="8"/>
        <color theme="1"/>
        <rFont val="Verdana"/>
        <family val="2"/>
      </rPr>
      <t>2</t>
    </r>
    <r>
      <rPr>
        <sz val="8"/>
        <color theme="1"/>
        <rFont val="Verdana"/>
        <family val="2"/>
      </rPr>
      <t xml:space="preserve"> en 2019. 
***Données prenant en compte la réduction d’émissions des déplacements verts effectués en Allemagne. En l'excluant, les valeurs s’élèveraient à : 19 544 teqCO2 en 2023, 14 695 teqCO2 en 2022, 7 402 teqCO</t>
    </r>
    <r>
      <rPr>
        <vertAlign val="subscript"/>
        <sz val="8"/>
        <color theme="1"/>
        <rFont val="Verdana"/>
        <family val="2"/>
      </rPr>
      <t xml:space="preserve">2 </t>
    </r>
    <r>
      <rPr>
        <sz val="8"/>
        <color theme="1"/>
        <rFont val="Verdana"/>
        <family val="2"/>
      </rPr>
      <t>en 2021, 12 698 teqCO</t>
    </r>
    <r>
      <rPr>
        <vertAlign val="subscript"/>
        <sz val="8"/>
        <color theme="1"/>
        <rFont val="Verdana"/>
        <family val="2"/>
      </rPr>
      <t>2</t>
    </r>
    <r>
      <rPr>
        <sz val="8"/>
        <color theme="1"/>
        <rFont val="Verdana"/>
        <family val="2"/>
      </rPr>
      <t xml:space="preserve"> en 2020, 37 164 teqCO</t>
    </r>
    <r>
      <rPr>
        <vertAlign val="subscript"/>
        <sz val="8"/>
        <color theme="1"/>
        <rFont val="Verdana"/>
        <family val="2"/>
      </rPr>
      <t>2</t>
    </r>
    <r>
      <rPr>
        <sz val="8"/>
        <color theme="1"/>
        <rFont val="Verdana"/>
        <family val="2"/>
      </rPr>
      <t xml:space="preserve"> en 2019, 38 176 teqCO</t>
    </r>
    <r>
      <rPr>
        <vertAlign val="subscript"/>
        <sz val="8"/>
        <color theme="1"/>
        <rFont val="Verdana"/>
        <family val="2"/>
      </rPr>
      <t>2</t>
    </r>
    <r>
      <rPr>
        <sz val="8"/>
        <color theme="1"/>
        <rFont val="Verdana"/>
        <family val="2"/>
      </rPr>
      <t xml:space="preserve"> en 2018, 38 133 teqCO</t>
    </r>
    <r>
      <rPr>
        <vertAlign val="subscript"/>
        <sz val="8"/>
        <color theme="1"/>
        <rFont val="Verdana"/>
        <family val="2"/>
      </rPr>
      <t xml:space="preserve">2 </t>
    </r>
    <r>
      <rPr>
        <sz val="8"/>
        <color theme="1"/>
        <rFont val="Verdana"/>
        <family val="2"/>
      </rPr>
      <t>en 2017 et 36 555 teqCO</t>
    </r>
    <r>
      <rPr>
        <vertAlign val="subscript"/>
        <sz val="8"/>
        <color theme="1"/>
        <rFont val="Verdana"/>
        <family val="2"/>
      </rPr>
      <t>2</t>
    </r>
    <r>
      <rPr>
        <sz val="8"/>
        <color theme="1"/>
        <rFont val="Verdana"/>
        <family val="2"/>
      </rPr>
      <t xml:space="preserve"> en 2016.
****Les émissions dues au domicile – travail en 2019 et 2020 ont été estimées et prises en compte pour notre réponse CDP. La méthode a été affinée pour calcul des émissions en 2021 et auditée. En 2023, pour le Groupe, Les émissions liées au télétravail représentent : 2052,1 teqCO</t>
    </r>
    <r>
      <rPr>
        <vertAlign val="subscript"/>
        <sz val="8"/>
        <color theme="1"/>
        <rFont val="Verdana"/>
        <family val="2"/>
      </rPr>
      <t>2</t>
    </r>
    <r>
      <rPr>
        <sz val="8"/>
        <color theme="1"/>
        <rFont val="Verdana"/>
        <family val="2"/>
      </rPr>
      <t xml:space="preserve">  ; Pour la France : 509,2 teqCO</t>
    </r>
    <r>
      <rPr>
        <vertAlign val="subscript"/>
        <sz val="8"/>
        <color theme="1"/>
        <rFont val="Verdana"/>
        <family val="2"/>
      </rPr>
      <t>2</t>
    </r>
    <r>
      <rPr>
        <sz val="8"/>
        <color theme="1"/>
        <rFont val="Verdana"/>
        <family val="2"/>
      </rPr>
      <t xml:space="preserve">  ; Pour le UK  : 639,8 teqCO</t>
    </r>
    <r>
      <rPr>
        <vertAlign val="subscript"/>
        <sz val="8"/>
        <color theme="1"/>
        <rFont val="Verdana"/>
        <family val="2"/>
      </rPr>
      <t>2</t>
    </r>
    <r>
      <rPr>
        <sz val="8"/>
        <color theme="1"/>
        <rFont val="Verdana"/>
        <family val="2"/>
      </rPr>
      <t xml:space="preserve"> ; Pour le reste de l'Europe : 610,9 teqCO</t>
    </r>
    <r>
      <rPr>
        <vertAlign val="subscript"/>
        <sz val="8"/>
        <color theme="1"/>
        <rFont val="Verdana"/>
        <family val="2"/>
      </rPr>
      <t>2</t>
    </r>
    <r>
      <rPr>
        <sz val="8"/>
        <color theme="1"/>
        <rFont val="Verdana"/>
        <family val="2"/>
      </rPr>
      <t xml:space="preserve"> ;Pour le reste du monde : 292,1 teqCO</t>
    </r>
    <r>
      <rPr>
        <vertAlign val="subscript"/>
        <sz val="8"/>
        <color theme="1"/>
        <rFont val="Verdana"/>
        <family val="2"/>
      </rPr>
      <t>2</t>
    </r>
  </si>
  <si>
    <t>Critères de contribution substantielle</t>
  </si>
  <si>
    <r>
      <rPr>
        <sz val="11"/>
        <color rgb="FF000000"/>
        <rFont val="Calibri"/>
      </rPr>
      <t>Critères DNSH (‘</t>
    </r>
    <r>
      <rPr>
        <i/>
        <sz val="11"/>
        <color rgb="FF000000"/>
        <rFont val="Calibri"/>
      </rPr>
      <t>Do Not Significant Harm</t>
    </r>
    <r>
      <rPr>
        <sz val="11"/>
        <color rgb="FF000000"/>
        <rFont val="Calibri"/>
      </rPr>
      <t xml:space="preserve">’)  </t>
    </r>
  </si>
  <si>
    <t>Activités économiques</t>
  </si>
  <si>
    <r>
      <t>Code(s)</t>
    </r>
    <r>
      <rPr>
        <vertAlign val="superscript"/>
        <sz val="11"/>
        <color theme="1"/>
        <rFont val="Calibri"/>
        <family val="2"/>
        <scheme val="minor"/>
      </rPr>
      <t xml:space="preserve"> (a)</t>
    </r>
  </si>
  <si>
    <t>Chiffre d’affaires absolu</t>
  </si>
  <si>
    <t>Part du chiffre d’affaires</t>
  </si>
  <si>
    <t>Atténuation du changement climatique</t>
  </si>
  <si>
    <t>Adaptation au changement climatique</t>
  </si>
  <si>
    <t>Ressources aquatiques et marines</t>
  </si>
  <si>
    <t>Pollution</t>
  </si>
  <si>
    <t>Économie circulaire</t>
  </si>
  <si>
    <t>Biodiversité et écosystèmes</t>
  </si>
  <si>
    <t>Garanties minimales</t>
  </si>
  <si>
    <t>Part du chiffre d’affaires alignée (A.1.) ou éligible (A.2.) 
sur la taxinomie, année 2022</t>
  </si>
  <si>
    <t>Catégorie 
«(activité habilitante)»</t>
  </si>
  <si>
    <t>Catégorie
«(activité transitoire)»</t>
  </si>
  <si>
    <t xml:space="preserve"> (en millions d'euros)</t>
  </si>
  <si>
    <r>
      <rPr>
        <b/>
        <sz val="11"/>
        <color rgb="FF000000"/>
        <rFont val="Calibri"/>
        <family val="2"/>
      </rPr>
      <t>O;</t>
    </r>
    <r>
      <rPr>
        <sz val="11"/>
        <color rgb="FF000000"/>
        <rFont val="Calibri"/>
        <family val="2"/>
      </rPr>
      <t xml:space="preserve"> N; N/EL </t>
    </r>
    <r>
      <rPr>
        <vertAlign val="superscript"/>
        <sz val="11"/>
        <color rgb="FF000000"/>
        <rFont val="Calibri"/>
        <family val="2"/>
      </rPr>
      <t>(b) (c)</t>
    </r>
  </si>
  <si>
    <t>O/N</t>
  </si>
  <si>
    <t>E</t>
  </si>
  <si>
    <t>T</t>
  </si>
  <si>
    <t>A. ACTIVITÉS ÉLIGIBLES À LA TAXINOMIE</t>
  </si>
  <si>
    <t>A.1.Activités durables sur le plan environnemental (alignées sur la taxonomie)</t>
  </si>
  <si>
    <t>Solutions fondées sur des données en vue de réductions des émissions de GES</t>
  </si>
  <si>
    <t>CCM 8.2</t>
  </si>
  <si>
    <t> </t>
  </si>
  <si>
    <t>N</t>
  </si>
  <si>
    <t>O</t>
  </si>
  <si>
    <t>Construction d'aéronefs</t>
  </si>
  <si>
    <t>CCM 3.21</t>
  </si>
  <si>
    <t>Logiciels permettant la gestion des risques climatiques</t>
  </si>
  <si>
    <t>CCA 8.4</t>
  </si>
  <si>
    <t xml:space="preserve">Conseil en gestion des risques climatiques </t>
  </si>
  <si>
    <t>CCA 9.3</t>
  </si>
  <si>
    <t>Fourniture de solutions informatiques/opérationnelles fondées sur les données</t>
  </si>
  <si>
    <t>CE 4.1</t>
  </si>
  <si>
    <t>Chiffre d’affaires des activités durables sur le plan environnemental (alignées sur la taxinomie) (A.1)</t>
  </si>
  <si>
    <t>Dont % activités habilitantes</t>
  </si>
  <si>
    <t>x</t>
  </si>
  <si>
    <t>Dont % activités transitoires</t>
  </si>
  <si>
    <t>A.2 Activités éligibles à la taxinomie mais non durables sur le plan environnemental (non alignées sur la taxonomie)</t>
  </si>
  <si>
    <t xml:space="preserve"> en millions d'euros</t>
  </si>
  <si>
    <t>Traitement de données, hébergement et activités connexes</t>
  </si>
  <si>
    <t>CCM 8.1</t>
  </si>
  <si>
    <t>Chiffre d'affaires des activités éligibles à la taxinomie mais non durables sur le plan environnemental (non alignées sur la taxinomie) (A.2)</t>
  </si>
  <si>
    <t>Total (A.1 + A.2)</t>
  </si>
  <si>
    <t>B. ACTIVITÉS NON ÉLIGIBLES À LA TAXINOMIE</t>
  </si>
  <si>
    <t>Chiffre d’affaires des activités non éligibles à la taxinomie (B)</t>
  </si>
  <si>
    <t>Total (A + B)</t>
  </si>
  <si>
    <r>
      <rPr>
        <vertAlign val="superscript"/>
        <sz val="11"/>
        <rFont val="Calibri"/>
        <family val="2"/>
        <scheme val="minor"/>
      </rPr>
      <t>(a)</t>
    </r>
    <r>
      <rPr>
        <sz val="11"/>
        <rFont val="Calibri"/>
        <family val="2"/>
        <scheme val="minor"/>
      </rPr>
      <t xml:space="preserve"> Codes : Climate Change Mitigation (CCM) ou Atténuation au Changement Climatique - Climate Change Adaptation (CCA) ou Adaptation au Changement Climatique - Water and Marine Resources (WTR) ou Ressources Aquatiques et Marines - Circular Economy (CE) ou Économie Circulaire - Pollution Prevention and Control (PPC) ou Prévention et Contrôle des Pollutions - Biodiversity and ecosystems (BIO) ou Biodiversité et Écosystèmes
</t>
    </r>
    <r>
      <rPr>
        <vertAlign val="superscript"/>
        <sz val="11"/>
        <rFont val="Calibri"/>
        <family val="2"/>
        <scheme val="minor"/>
      </rPr>
      <t>(b)</t>
    </r>
    <r>
      <rPr>
        <sz val="11"/>
        <rFont val="Calibri"/>
        <family val="2"/>
        <scheme val="minor"/>
      </rPr>
      <t xml:space="preserve"> O - Oui, activité éligible et alignée à la taxonomie pour l’objectif environnemental considéré
N - Non, activité éligible mais non alignée à la taxinomie pour l’objectif environnemental considéré
N/EL - non éligible, activité non éligible à la taxonomie pour l’objectif environnemental considéré
</t>
    </r>
    <r>
      <rPr>
        <vertAlign val="superscript"/>
        <sz val="11"/>
        <rFont val="Calibri"/>
        <family val="2"/>
        <scheme val="minor"/>
      </rPr>
      <t xml:space="preserve">(c) </t>
    </r>
    <r>
      <rPr>
        <sz val="11"/>
        <rFont val="Calibri"/>
        <family val="2"/>
        <scheme val="minor"/>
      </rPr>
      <t>Lorsqu'une activité économique contribue de manière substantielle à plusieurs objectifs environnementaux, les caractères gras indiquent l'objectif environnemental le plus pertinent</t>
    </r>
  </si>
  <si>
    <t>Proportion de Chiffre d'affaire/Total Chiffre d'affaire</t>
  </si>
  <si>
    <t>Alignés à la taxonomie par objectif</t>
  </si>
  <si>
    <t>Éligible à la taxonomie par objectif</t>
  </si>
  <si>
    <t>CCM</t>
  </si>
  <si>
    <t>CCA</t>
  </si>
  <si>
    <t>WTR</t>
  </si>
  <si>
    <t>N/EL</t>
  </si>
  <si>
    <t>CE</t>
  </si>
  <si>
    <t>PPC</t>
  </si>
  <si>
    <t>BIO</t>
  </si>
  <si>
    <r>
      <t xml:space="preserve">Code(s) </t>
    </r>
    <r>
      <rPr>
        <vertAlign val="superscript"/>
        <sz val="11"/>
        <color theme="1"/>
        <rFont val="Calibri"/>
        <family val="2"/>
        <scheme val="minor"/>
      </rPr>
      <t>(a)</t>
    </r>
  </si>
  <si>
    <t>Part des capex alignée (A.1.) ou éligible (A.2.) 
sur la taxinomie, année 2022</t>
  </si>
  <si>
    <r>
      <t>O; N; N/EL</t>
    </r>
    <r>
      <rPr>
        <b/>
        <vertAlign val="superscript"/>
        <sz val="11"/>
        <color rgb="FF000000"/>
        <rFont val="Calibri"/>
        <family val="2"/>
      </rPr>
      <t xml:space="preserve"> (b) (c)</t>
    </r>
  </si>
  <si>
    <t>A.1.Activités durables sur le plan environnemental (alignées sur la taxinomie)</t>
  </si>
  <si>
    <t>Afforestation</t>
  </si>
  <si>
    <t>CCM 1.1</t>
  </si>
  <si>
    <t>Transport par motos, voitures particulières et véhicules utilitaires légers</t>
  </si>
  <si>
    <t>CCM 6.5</t>
  </si>
  <si>
    <t xml:space="preserve">Rénovation de batiments existants </t>
  </si>
  <si>
    <t>CCM 7.2</t>
  </si>
  <si>
    <t>Acquisition et propriété de bâtiments</t>
  </si>
  <si>
    <t>CCM 7.7</t>
  </si>
  <si>
    <t>Capex des activités durables sur le plan environnemental (alignées sur la taxinomie) (A.1)</t>
  </si>
  <si>
    <t>A.2 Activités éligibles à la taxinomie mais non durables sur le plan environnemental (non alignées sur la taxinomie)</t>
  </si>
  <si>
    <r>
      <rPr>
        <b/>
        <sz val="11"/>
        <color rgb="FF000000"/>
        <rFont val="Calibri"/>
        <family val="2"/>
      </rPr>
      <t>O;</t>
    </r>
    <r>
      <rPr>
        <sz val="11"/>
        <color rgb="FF000000"/>
        <rFont val="Calibri"/>
        <family val="2"/>
      </rPr>
      <t xml:space="preserve"> N; N/EL</t>
    </r>
    <r>
      <rPr>
        <vertAlign val="superscript"/>
        <sz val="11"/>
        <color rgb="FF000000"/>
        <rFont val="Calibri"/>
        <family val="2"/>
      </rPr>
      <t xml:space="preserve"> (b) (c)</t>
    </r>
  </si>
  <si>
    <t>Capex des activités éligibles à la taxinomie mais non durables sur le plan environnemental (non alignées sur la taxinomie) (A.2)</t>
  </si>
  <si>
    <t>Capex des activités non éligibles à la taxinomie (B)</t>
  </si>
  <si>
    <r>
      <rPr>
        <vertAlign val="superscript"/>
        <sz val="11"/>
        <color theme="1"/>
        <rFont val="Calibri"/>
        <family val="2"/>
        <scheme val="minor"/>
      </rPr>
      <t xml:space="preserve">(a) </t>
    </r>
    <r>
      <rPr>
        <sz val="11"/>
        <color theme="1"/>
        <rFont val="Calibri"/>
        <family val="2"/>
        <scheme val="minor"/>
      </rPr>
      <t xml:space="preserve">Codes : Climate Change Mitigation (CCM) ou Atténuation au Changement Climatique - Climate Change Adaptation (CCA) ou Adaptation au Changement Climatique - Water and Marine Resources (WTR) ou Ressources Aquatiques et Marines - Circular Economy (CE) ou Économie Circulaire - Pollution Prevention and Control (PPC) ou Prévention et Contrôle des Pollutions - Biodiversity and ecosystems (BIO) ou Biodiversité et Écosystèmes
</t>
    </r>
    <r>
      <rPr>
        <vertAlign val="superscript"/>
        <sz val="11"/>
        <color theme="1"/>
        <rFont val="Calibri"/>
        <family val="2"/>
        <scheme val="minor"/>
      </rPr>
      <t>(b)</t>
    </r>
    <r>
      <rPr>
        <sz val="11"/>
        <color theme="1"/>
        <rFont val="Calibri"/>
        <family val="2"/>
        <scheme val="minor"/>
      </rPr>
      <t xml:space="preserve"> O - Oui, activité éligible et alignée à la taxonomie pour l’objectif environnemental considéré
N - Non, activité éligible mais non alignée à la taxinomie pour l’objectif environnemental considéré
N/EL - non éligible, activité non éligible à la taxonomie pour l’objectif environnemental considéré
</t>
    </r>
    <r>
      <rPr>
        <vertAlign val="superscript"/>
        <sz val="11"/>
        <color theme="1"/>
        <rFont val="Calibri"/>
        <family val="2"/>
        <scheme val="minor"/>
      </rPr>
      <t>(c)</t>
    </r>
    <r>
      <rPr>
        <sz val="11"/>
        <color theme="1"/>
        <rFont val="Calibri"/>
        <family val="2"/>
        <scheme val="minor"/>
      </rPr>
      <t xml:space="preserve"> Lorsqu'une activité économique contribue de manière substantielle à plusieurs objectifs environnementaux, les caractères gras indiquent l'objectif environnemental le plus pertinent</t>
    </r>
  </si>
  <si>
    <t>Proportion de CapEx/Total Capex</t>
  </si>
  <si>
    <t xml:space="preserve">DNSH criteria (‘Do Not Significant Harm’)  </t>
  </si>
  <si>
    <t>Part des opex alignée (A.1.) ou éligible (A.2.) sur la taxinomie, année 2022</t>
  </si>
  <si>
    <t>Opex des activités durables sur le plan environnemental (alignées sur la taxinomie) (A.1)</t>
  </si>
  <si>
    <t>Opex des activités éligibles à la taxinomie mais non durables sur le plan environnemental (non alignées sur la taxinomie) (A.2)</t>
  </si>
  <si>
    <t>Opex des activités non éligibles à la taxinomie (B)</t>
  </si>
  <si>
    <r>
      <rPr>
        <vertAlign val="superscript"/>
        <sz val="11"/>
        <rFont val="Calibri"/>
        <family val="2"/>
        <scheme val="minor"/>
      </rPr>
      <t>(a)</t>
    </r>
    <r>
      <rPr>
        <sz val="11"/>
        <rFont val="Calibri"/>
        <family val="2"/>
        <scheme val="minor"/>
      </rPr>
      <t xml:space="preserve"> Codes : Climate Change Mitigation (CCM) ou Atténuation au Changement Climatique - Climate Change Adaptation (CCA) ou Adaptation au Changement Climatique - Water and Marine Resources (WTR) ou Ressources Aquatiques et Marines - Circular Economy (CE) ou Économie Circulaire - Pollution Prevention and Control (PPC) ou Prévention et Contrôle des Pollutions - Biodiversity and ecosystems (BIO) ou Biodiversité et Écosystèmes
</t>
    </r>
    <r>
      <rPr>
        <vertAlign val="superscript"/>
        <sz val="11"/>
        <rFont val="Calibri"/>
        <family val="2"/>
        <scheme val="minor"/>
      </rPr>
      <t>(b)</t>
    </r>
    <r>
      <rPr>
        <sz val="11"/>
        <rFont val="Calibri"/>
        <family val="2"/>
        <scheme val="minor"/>
      </rPr>
      <t xml:space="preserve"> O - Oui, activité éligible et alignée à la taxonomie pour l’objectif environnemental considéré
N - Non, activité éligible mais non alignée à la taxinomie pour l’objectif environnemental considéré
N/EL - non éligible, activité non éligible à la taxonomie pour l’objectif environnemental considéré
</t>
    </r>
    <r>
      <rPr>
        <vertAlign val="superscript"/>
        <sz val="11"/>
        <rFont val="Calibri"/>
        <family val="2"/>
        <scheme val="minor"/>
      </rPr>
      <t>(c)</t>
    </r>
    <r>
      <rPr>
        <sz val="11"/>
        <rFont val="Calibri"/>
        <family val="2"/>
        <scheme val="minor"/>
      </rPr>
      <t xml:space="preserve"> Lorsqu'une activité économique contribue de manière substantielle à plusieurs objectifs environnementaux, les caractères gras indiquent l'objectif environnemental le plus pertinent</t>
    </r>
  </si>
  <si>
    <t>Proportion d'OpEx/Total Opex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</si>
</sst>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43" formatCode="_-* #,##0.00_-;\-* #,##0.00_-;_-* &quot;-&quot;??_-;_-@_-"/>
    <numFmt numFmtId="164" formatCode="#,##0\ &quot;F&quot;;\-#,##0\ &quot;F&quot;"/>
    <numFmt numFmtId="165" formatCode="_-* #,##0\ _F_-;\-* #,##0\ _F_-;_-* &quot;-&quot;\ _F_-;_-@_-"/>
    <numFmt numFmtId="166" formatCode="#,##0;\-#,##0;&quot;-&quot;"/>
    <numFmt numFmtId="167" formatCode="#,##0.00\ [$€];[Red]\-#,##0.00\ [$€]"/>
    <numFmt numFmtId="168" formatCode="#,##0.0"/>
    <numFmt numFmtId="169" formatCode="0.0%"/>
    <numFmt numFmtId="170" formatCode="#,##0.000"/>
    <numFmt numFmtId="171" formatCode="#,##0.000000000000"/>
    <numFmt numFmtId="172" formatCode="0.0"/>
    <numFmt numFmtId="173" formatCode="_-* #,##0_-;\-* #,##0_-;_-* &quot;-&quot;??_-;_-@_-"/>
    <numFmt numFmtId="174" formatCode="#,##0.00000"/>
    <numFmt numFmtId="175" formatCode="#,##0.0000000"/>
    <numFmt numFmtId="176" formatCode="#,##0.000000"/>
    <numFmt numFmtId="177" formatCode="_-* #,##0.0_-;\-* #,##0.0_-;_-* &quot;-&quot;??_-;_-@_-"/>
    <numFmt numFmtId="178" formatCode="_(&quot;$&quot;* #,##0.00_);_(&quot;$&quot;* \(#,##0.00\);_(&quot;$&quot;* &quot;-&quot;??_);_(@_)"/>
  </numFmts>
  <fonts count="90" x14ac:knownFonts="1">
    <font>
      <sz val="10"/>
      <name val="Arial"/>
    </font>
    <font>
      <sz val="11"/>
      <color theme="1"/>
      <name val="Calibri"/>
      <family val="2"/>
      <scheme val="minor"/>
    </font>
    <font>
      <sz val="11"/>
      <color theme="1"/>
      <name val="Calibri"/>
      <family val="2"/>
      <scheme val="minor"/>
    </font>
    <font>
      <sz val="10"/>
      <name val="Arial"/>
      <family val="2"/>
    </font>
    <font>
      <sz val="10"/>
      <name val="MS Sans Serif"/>
      <family val="2"/>
    </font>
    <font>
      <b/>
      <sz val="10"/>
      <color indexed="10"/>
      <name val="Times New Roman"/>
      <family val="1"/>
    </font>
    <font>
      <sz val="10"/>
      <color indexed="12"/>
      <name val="Times New Roman"/>
      <family val="1"/>
    </font>
    <font>
      <b/>
      <sz val="12"/>
      <color indexed="10"/>
      <name val="Times New Roman"/>
      <family val="1"/>
    </font>
    <font>
      <b/>
      <sz val="10"/>
      <name val="Times New Roman"/>
      <family val="1"/>
    </font>
    <font>
      <sz val="10"/>
      <name val="Times New Roman"/>
      <family val="1"/>
    </font>
    <font>
      <b/>
      <sz val="10"/>
      <name val="Century Gothic"/>
      <family val="2"/>
    </font>
    <font>
      <sz val="10"/>
      <name val="Century Gothic"/>
      <family val="2"/>
    </font>
    <font>
      <b/>
      <sz val="9"/>
      <name val="Century Gothic"/>
      <family val="2"/>
    </font>
    <font>
      <sz val="8"/>
      <name val="Century Gothic"/>
      <family val="2"/>
    </font>
    <font>
      <b/>
      <sz val="8"/>
      <name val="Century Gothic"/>
      <family val="2"/>
    </font>
    <font>
      <i/>
      <sz val="8"/>
      <name val="Century Gothic"/>
      <family val="2"/>
    </font>
    <font>
      <i/>
      <sz val="10"/>
      <name val="Century Gothic"/>
      <family val="2"/>
    </font>
    <font>
      <sz val="10"/>
      <color theme="1"/>
      <name val="Times New Roman"/>
      <family val="1"/>
    </font>
    <font>
      <b/>
      <sz val="10"/>
      <color theme="1"/>
      <name val="Times New Roman"/>
      <family val="1"/>
    </font>
    <font>
      <sz val="6"/>
      <color indexed="12"/>
      <name val="Times New Roman"/>
      <family val="1"/>
    </font>
    <font>
      <b/>
      <i/>
      <sz val="10"/>
      <name val="Century Gothic"/>
      <family val="2"/>
    </font>
    <font>
      <b/>
      <sz val="11"/>
      <name val="Century Gothic"/>
      <family val="2"/>
    </font>
    <font>
      <b/>
      <sz val="14"/>
      <name val="Century Gothic"/>
      <family val="2"/>
    </font>
    <font>
      <sz val="11"/>
      <name val="Calibri"/>
      <family val="2"/>
    </font>
    <font>
      <sz val="8"/>
      <name val="Calibri"/>
      <family val="2"/>
    </font>
    <font>
      <sz val="10"/>
      <color rgb="FFFF0000"/>
      <name val="Times New Roman"/>
      <family val="1"/>
    </font>
    <font>
      <b/>
      <sz val="10"/>
      <color theme="0"/>
      <name val="Times New Roman"/>
      <family val="1"/>
    </font>
    <font>
      <b/>
      <sz val="8"/>
      <color theme="0"/>
      <name val="Century Gothic"/>
      <family val="2"/>
    </font>
    <font>
      <b/>
      <sz val="10"/>
      <color theme="0"/>
      <name val="Century Gothic"/>
      <family val="2"/>
    </font>
    <font>
      <sz val="10"/>
      <color theme="0"/>
      <name val="Century Gothic"/>
      <family val="2"/>
    </font>
    <font>
      <sz val="10"/>
      <color theme="0"/>
      <name val="Times New Roman"/>
      <family val="1"/>
    </font>
    <font>
      <b/>
      <sz val="10"/>
      <color rgb="FFFF0000"/>
      <name val="Century Gothic"/>
      <family val="2"/>
    </font>
    <font>
      <b/>
      <sz val="10"/>
      <color indexed="12"/>
      <name val="Times New Roman"/>
      <family val="1"/>
    </font>
    <font>
      <sz val="9"/>
      <name val="Century Gothic"/>
      <family val="2"/>
    </font>
    <font>
      <sz val="10"/>
      <color rgb="FF000000"/>
      <name val="Times New Roman"/>
      <family val="1"/>
    </font>
    <font>
      <b/>
      <sz val="11"/>
      <color rgb="FFFF0000"/>
      <name val="Century Gothic"/>
      <family val="2"/>
    </font>
    <font>
      <sz val="10"/>
      <name val="Arial"/>
    </font>
    <font>
      <b/>
      <sz val="11"/>
      <color theme="1"/>
      <name val="Calibri"/>
      <family val="2"/>
      <scheme val="minor"/>
    </font>
    <font>
      <sz val="9"/>
      <color theme="1"/>
      <name val="Verdana"/>
      <family val="2"/>
    </font>
    <font>
      <b/>
      <sz val="16"/>
      <color theme="1"/>
      <name val="Verdana"/>
      <family val="2"/>
    </font>
    <font>
      <b/>
      <i/>
      <sz val="16"/>
      <color theme="1"/>
      <name val="Verdana"/>
      <family val="2"/>
    </font>
    <font>
      <sz val="9"/>
      <color rgb="FF000000"/>
      <name val="Verdana"/>
      <family val="2"/>
    </font>
    <font>
      <vertAlign val="subscript"/>
      <sz val="9"/>
      <color rgb="FF000000"/>
      <name val="Verdana"/>
      <family val="2"/>
    </font>
    <font>
      <b/>
      <i/>
      <sz val="9"/>
      <color rgb="FFC00000"/>
      <name val="Verdana"/>
      <family val="2"/>
    </font>
    <font>
      <b/>
      <sz val="9"/>
      <color rgb="FFC00000"/>
      <name val="Verdana"/>
      <family val="2"/>
    </font>
    <font>
      <b/>
      <vertAlign val="subscript"/>
      <sz val="9"/>
      <color rgb="FFC00000"/>
      <name val="Verdana"/>
      <family val="2"/>
    </font>
    <font>
      <b/>
      <sz val="9"/>
      <color rgb="FF000000"/>
      <name val="Verdana"/>
      <family val="2"/>
    </font>
    <font>
      <b/>
      <i/>
      <sz val="9"/>
      <color rgb="FF000000"/>
      <name val="Verdana"/>
      <family val="2"/>
    </font>
    <font>
      <sz val="9"/>
      <name val="Verdana"/>
      <family val="2"/>
    </font>
    <font>
      <i/>
      <sz val="9"/>
      <color rgb="FF000000"/>
      <name val="Verdana"/>
      <family val="2"/>
    </font>
    <font>
      <sz val="9"/>
      <color rgb="FFFF0000"/>
      <name val="Verdana"/>
      <family val="2"/>
    </font>
    <font>
      <b/>
      <sz val="9"/>
      <name val="Verdana"/>
      <family val="2"/>
    </font>
    <font>
      <b/>
      <sz val="9"/>
      <color theme="1"/>
      <name val="Verdana"/>
      <family val="2"/>
    </font>
    <font>
      <sz val="6"/>
      <name val="Verdana"/>
      <family val="2"/>
    </font>
    <font>
      <sz val="6"/>
      <color theme="1"/>
      <name val="Verdana"/>
      <family val="2"/>
    </font>
    <font>
      <i/>
      <sz val="9"/>
      <color theme="1"/>
      <name val="Verdana"/>
      <family val="2"/>
    </font>
    <font>
      <vertAlign val="superscript"/>
      <sz val="6"/>
      <name val="Verdana"/>
      <family val="2"/>
    </font>
    <font>
      <vertAlign val="superscript"/>
      <sz val="6"/>
      <color theme="1"/>
      <name val="Verdana"/>
      <family val="2"/>
    </font>
    <font>
      <sz val="8"/>
      <name val="Verdana"/>
      <family val="2"/>
    </font>
    <font>
      <vertAlign val="superscript"/>
      <sz val="8"/>
      <name val="Verdana"/>
      <family val="2"/>
    </font>
    <font>
      <sz val="8"/>
      <color rgb="FFFF0000"/>
      <name val="Verdana"/>
      <family val="2"/>
    </font>
    <font>
      <sz val="8"/>
      <color theme="1"/>
      <name val="Verdana"/>
      <family val="2"/>
    </font>
    <font>
      <sz val="8"/>
      <color theme="7" tint="-0.499984740745262"/>
      <name val="Verdana"/>
      <family val="2"/>
    </font>
    <font>
      <sz val="12"/>
      <color theme="1"/>
      <name val="Garamond"/>
      <family val="1"/>
    </font>
    <font>
      <vertAlign val="subscript"/>
      <sz val="6"/>
      <name val="Verdana"/>
      <family val="2"/>
    </font>
    <font>
      <vertAlign val="subscript"/>
      <sz val="6"/>
      <color theme="1"/>
      <name val="Verdana"/>
      <family val="2"/>
    </font>
    <font>
      <vertAlign val="subscript"/>
      <sz val="8"/>
      <name val="Verdana"/>
      <family val="2"/>
    </font>
    <font>
      <sz val="16"/>
      <color theme="1"/>
      <name val="Verdana"/>
      <family val="2"/>
    </font>
    <font>
      <i/>
      <sz val="6"/>
      <color theme="1"/>
      <name val="Verdana"/>
      <family val="2"/>
    </font>
    <font>
      <b/>
      <sz val="12"/>
      <color theme="1"/>
      <name val="Tahoma"/>
      <family val="2"/>
    </font>
    <font>
      <b/>
      <sz val="9"/>
      <color rgb="FFFF0000"/>
      <name val="Verdana"/>
      <family val="2"/>
    </font>
    <font>
      <vertAlign val="superscript"/>
      <sz val="9"/>
      <color theme="1"/>
      <name val="Verdana"/>
      <family val="2"/>
    </font>
    <font>
      <sz val="9"/>
      <color rgb="FFC00000"/>
      <name val="Verdana"/>
      <family val="2"/>
    </font>
    <font>
      <b/>
      <sz val="8"/>
      <color rgb="FFFF0000"/>
      <name val="Verdana"/>
      <family val="2"/>
    </font>
    <font>
      <i/>
      <sz val="18"/>
      <color theme="1"/>
      <name val="Calibri"/>
      <family val="2"/>
      <scheme val="minor"/>
    </font>
    <font>
      <sz val="18"/>
      <color theme="1"/>
      <name val="Calibri"/>
      <family val="2"/>
      <scheme val="minor"/>
    </font>
    <font>
      <vertAlign val="subscript"/>
      <sz val="9"/>
      <color theme="1"/>
      <name val="Verdana"/>
      <family val="2"/>
    </font>
    <font>
      <vertAlign val="subscript"/>
      <sz val="8"/>
      <color theme="1"/>
      <name val="Verdana"/>
      <family val="2"/>
    </font>
    <font>
      <sz val="11"/>
      <color rgb="FF000000"/>
      <name val="Calibri"/>
    </font>
    <font>
      <i/>
      <sz val="11"/>
      <color rgb="FF000000"/>
      <name val="Calibri"/>
    </font>
    <font>
      <vertAlign val="superscript"/>
      <sz val="11"/>
      <color theme="1"/>
      <name val="Calibri"/>
      <family val="2"/>
      <scheme val="minor"/>
    </font>
    <font>
      <sz val="11"/>
      <name val="Calibri"/>
      <family val="2"/>
      <scheme val="minor"/>
    </font>
    <font>
      <sz val="11"/>
      <color rgb="FF000000"/>
      <name val="Calibri"/>
      <family val="2"/>
    </font>
    <font>
      <b/>
      <sz val="11"/>
      <color rgb="FF000000"/>
      <name val="Calibri"/>
      <family val="2"/>
    </font>
    <font>
      <vertAlign val="superscript"/>
      <sz val="11"/>
      <color rgb="FF000000"/>
      <name val="Calibri"/>
      <family val="2"/>
    </font>
    <font>
      <b/>
      <sz val="11"/>
      <name val="Calibri"/>
      <family val="2"/>
      <scheme val="minor"/>
    </font>
    <font>
      <vertAlign val="superscript"/>
      <sz val="11"/>
      <name val="Calibri"/>
      <family val="2"/>
      <scheme val="minor"/>
    </font>
    <font>
      <b/>
      <vertAlign val="superscript"/>
      <sz val="11"/>
      <color rgb="FF000000"/>
      <name val="Calibri"/>
      <family val="2"/>
    </font>
    <font>
      <b/>
      <i/>
      <sz val="11"/>
      <name val="Calibri"/>
      <family val="2"/>
      <scheme val="minor"/>
    </font>
    <font>
      <b/>
      <sz val="11"/>
      <name val="Calibri"/>
      <family val="2"/>
    </font>
  </fonts>
  <fills count="14">
    <fill>
      <patternFill patternType="none"/>
    </fill>
    <fill>
      <patternFill patternType="gray125"/>
    </fill>
    <fill>
      <patternFill patternType="solid">
        <fgColor indexed="53"/>
        <bgColor indexed="64"/>
      </patternFill>
    </fill>
    <fill>
      <patternFill patternType="solid">
        <fgColor rgb="FFE6E6E6"/>
        <bgColor indexed="64"/>
      </patternFill>
    </fill>
    <fill>
      <patternFill patternType="solid">
        <fgColor theme="0"/>
        <bgColor indexed="64"/>
      </patternFill>
    </fill>
    <fill>
      <patternFill patternType="solid">
        <fgColor theme="0"/>
        <bgColor rgb="FF000000"/>
      </patternFill>
    </fill>
    <fill>
      <patternFill patternType="solid">
        <fgColor rgb="FFE6E6E6"/>
        <bgColor rgb="FF000000"/>
      </patternFill>
    </fill>
    <fill>
      <patternFill patternType="solid">
        <fgColor rgb="FFFFFFFF"/>
        <bgColor rgb="FF000000"/>
      </patternFill>
    </fill>
    <fill>
      <patternFill patternType="solid">
        <fgColor theme="0" tint="-0.14999847407452621"/>
        <bgColor indexed="64"/>
      </patternFill>
    </fill>
    <fill>
      <patternFill patternType="solid">
        <fgColor rgb="FFFFFFFF"/>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0" tint="-0.499984740745262"/>
        <bgColor indexed="64"/>
      </patternFill>
    </fill>
    <fill>
      <patternFill patternType="solid">
        <fgColor theme="1"/>
        <bgColor indexed="64"/>
      </patternFill>
    </fill>
  </fills>
  <borders count="53">
    <border>
      <left/>
      <right/>
      <top/>
      <bottom/>
      <diagonal/>
    </border>
    <border>
      <left/>
      <right/>
      <top/>
      <bottom style="thin">
        <color indexed="8"/>
      </bottom>
      <diagonal/>
    </border>
    <border>
      <left/>
      <right/>
      <top style="thin">
        <color indexed="8"/>
      </top>
      <bottom style="thin">
        <color indexed="8"/>
      </bottom>
      <diagonal/>
    </border>
    <border>
      <left/>
      <right/>
      <top style="thin">
        <color indexed="8"/>
      </top>
      <bottom/>
      <diagonal/>
    </border>
    <border>
      <left/>
      <right/>
      <top style="thin">
        <color rgb="FFFF0000"/>
      </top>
      <bottom style="thin">
        <color rgb="FFFF0000"/>
      </bottom>
      <diagonal/>
    </border>
    <border>
      <left/>
      <right/>
      <top/>
      <bottom style="thin">
        <color rgb="FFFF0000"/>
      </bottom>
      <diagonal/>
    </border>
    <border>
      <left/>
      <right/>
      <top style="thin">
        <color indexed="8"/>
      </top>
      <bottom style="thin">
        <color rgb="FFFF0000"/>
      </bottom>
      <diagonal/>
    </border>
    <border>
      <left/>
      <right/>
      <top style="thin">
        <color rgb="FFFF0000"/>
      </top>
      <bottom/>
      <diagonal/>
    </border>
    <border>
      <left/>
      <right/>
      <top/>
      <bottom style="thin">
        <color rgb="FFC00000"/>
      </bottom>
      <diagonal/>
    </border>
    <border>
      <left/>
      <right/>
      <top style="thin">
        <color rgb="FFC00000"/>
      </top>
      <bottom style="thin">
        <color rgb="FFC00000"/>
      </bottom>
      <diagonal/>
    </border>
    <border>
      <left/>
      <right/>
      <top style="thin">
        <color rgb="FFC00000"/>
      </top>
      <bottom/>
      <diagonal/>
    </border>
    <border>
      <left/>
      <right/>
      <top style="thin">
        <color rgb="FFC00000"/>
      </top>
      <bottom style="thin">
        <color theme="1"/>
      </bottom>
      <diagonal/>
    </border>
    <border>
      <left/>
      <right/>
      <top style="thin">
        <color indexed="64"/>
      </top>
      <bottom style="thin">
        <color rgb="FFC00000"/>
      </bottom>
      <diagonal/>
    </border>
    <border>
      <left/>
      <right/>
      <top style="thin">
        <color theme="1"/>
      </top>
      <bottom style="thin">
        <color rgb="FFC00000"/>
      </bottom>
      <diagonal/>
    </border>
    <border>
      <left/>
      <right/>
      <top style="thin">
        <color indexed="64"/>
      </top>
      <bottom/>
      <diagonal/>
    </border>
    <border>
      <left/>
      <right/>
      <top style="thin">
        <color theme="1"/>
      </top>
      <bottom style="thin">
        <color theme="1"/>
      </bottom>
      <diagonal/>
    </border>
    <border>
      <left/>
      <right/>
      <top style="thin">
        <color theme="1"/>
      </top>
      <bottom/>
      <diagonal/>
    </border>
    <border>
      <left/>
      <right/>
      <top style="thin">
        <color indexed="64"/>
      </top>
      <bottom style="thin">
        <color indexed="64"/>
      </bottom>
      <diagonal/>
    </border>
    <border>
      <left/>
      <right/>
      <top/>
      <bottom style="thin">
        <color indexed="64"/>
      </bottom>
      <diagonal/>
    </border>
    <border>
      <left/>
      <right/>
      <top style="thin">
        <color theme="1"/>
      </top>
      <bottom style="thin">
        <color indexed="64"/>
      </bottom>
      <diagonal/>
    </border>
    <border>
      <left/>
      <right/>
      <top/>
      <bottom style="thin">
        <color theme="5"/>
      </bottom>
      <diagonal/>
    </border>
    <border>
      <left/>
      <right/>
      <top style="thin">
        <color theme="5"/>
      </top>
      <bottom style="thin">
        <color rgb="FFC00000"/>
      </bottom>
      <diagonal/>
    </border>
    <border>
      <left style="thin">
        <color indexed="64"/>
      </left>
      <right style="thin">
        <color indexed="64"/>
      </right>
      <top style="thin">
        <color rgb="FFC00000"/>
      </top>
      <bottom/>
      <diagonal/>
    </border>
    <border>
      <left style="thin">
        <color indexed="64"/>
      </left>
      <right/>
      <top style="thin">
        <color rgb="FFC00000"/>
      </top>
      <bottom/>
      <diagonal/>
    </border>
    <border>
      <left style="thin">
        <color indexed="64"/>
      </left>
      <right style="thin">
        <color indexed="64"/>
      </right>
      <top/>
      <bottom/>
      <diagonal/>
    </border>
    <border>
      <left style="thin">
        <color indexed="64"/>
      </left>
      <right/>
      <top/>
      <bottom/>
      <diagonal/>
    </border>
    <border>
      <left/>
      <right style="thin">
        <color indexed="64"/>
      </right>
      <top style="thin">
        <color indexed="64"/>
      </top>
      <bottom style="thin">
        <color indexed="64"/>
      </bottom>
      <diagonal/>
    </border>
    <border>
      <left/>
      <right/>
      <top style="thin">
        <color rgb="FFC00000"/>
      </top>
      <bottom style="thin">
        <color indexed="64"/>
      </bottom>
      <diagonal/>
    </border>
    <border>
      <left/>
      <right style="thin">
        <color indexed="64"/>
      </right>
      <top style="thin">
        <color indexed="64"/>
      </top>
      <bottom style="thin">
        <color rgb="FFC00000"/>
      </bottom>
      <diagonal/>
    </border>
    <border>
      <left style="thin">
        <color indexed="64"/>
      </left>
      <right style="thin">
        <color indexed="64"/>
      </right>
      <top/>
      <bottom style="thin">
        <color rgb="FFC00000"/>
      </bottom>
      <diagonal/>
    </border>
    <border>
      <left style="thin">
        <color indexed="64"/>
      </left>
      <right/>
      <top/>
      <bottom style="thin">
        <color rgb="FFC00000"/>
      </bottom>
      <diagonal/>
    </border>
    <border>
      <left/>
      <right/>
      <top/>
      <bottom style="thin">
        <color theme="6"/>
      </bottom>
      <diagonal/>
    </border>
    <border>
      <left/>
      <right/>
      <top style="thin">
        <color theme="6"/>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rgb="FF000000"/>
      </left>
      <right style="thin">
        <color indexed="64"/>
      </right>
      <top style="thin">
        <color rgb="FF000000"/>
      </top>
      <bottom style="thin">
        <color rgb="FF000000"/>
      </bottom>
      <diagonal/>
    </border>
    <border>
      <left/>
      <right style="thin">
        <color indexed="64"/>
      </right>
      <top style="thin">
        <color rgb="FF000000"/>
      </top>
      <bottom style="thin">
        <color rgb="FF000000"/>
      </bottom>
      <diagonal/>
    </border>
    <border>
      <left/>
      <right style="thin">
        <color rgb="FF000000"/>
      </right>
      <top style="thin">
        <color rgb="FF000000"/>
      </top>
      <bottom style="thin">
        <color rgb="FF000000"/>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right style="thin">
        <color rgb="FF000000"/>
      </right>
      <top style="thin">
        <color indexed="64"/>
      </top>
      <bottom style="thin">
        <color indexed="64"/>
      </bottom>
      <diagonal/>
    </border>
  </borders>
  <cellStyleXfs count="19">
    <xf numFmtId="0" fontId="0" fillId="0" borderId="0"/>
    <xf numFmtId="167" fontId="4" fillId="0" borderId="0" applyFont="0" applyFill="0" applyBorder="0" applyAlignment="0" applyProtection="0"/>
    <xf numFmtId="40" fontId="4" fillId="0" borderId="0" applyFont="0" applyFill="0" applyBorder="0" applyAlignment="0" applyProtection="0"/>
    <xf numFmtId="40" fontId="4" fillId="0" borderId="0" applyFont="0" applyFill="0" applyBorder="0" applyAlignment="0" applyProtection="0"/>
    <xf numFmtId="0" fontId="4" fillId="0" borderId="0"/>
    <xf numFmtId="0" fontId="3" fillId="0" borderId="0"/>
    <xf numFmtId="0" fontId="4" fillId="0" borderId="0"/>
    <xf numFmtId="9" fontId="3" fillId="0" borderId="0" applyFont="0" applyFill="0" applyBorder="0" applyAlignment="0" applyProtection="0"/>
    <xf numFmtId="0" fontId="24" fillId="0" borderId="0"/>
    <xf numFmtId="43" fontId="3" fillId="0" borderId="0" applyFont="0" applyFill="0" applyBorder="0" applyAlignment="0" applyProtection="0"/>
    <xf numFmtId="0" fontId="23" fillId="0" borderId="0"/>
    <xf numFmtId="43" fontId="36"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3" fillId="0" borderId="0" applyFont="0" applyFill="0" applyBorder="0" applyAlignment="0" applyProtection="0"/>
    <xf numFmtId="178" fontId="3" fillId="0" borderId="0" applyFont="0" applyFill="0" applyBorder="0" applyAlignment="0" applyProtection="0"/>
  </cellStyleXfs>
  <cellXfs count="794">
    <xf numFmtId="0" fontId="0" fillId="0" borderId="0" xfId="0"/>
    <xf numFmtId="0" fontId="6" fillId="0" borderId="0" xfId="6" applyFont="1"/>
    <xf numFmtId="164" fontId="7" fillId="0" borderId="0" xfId="4" applyNumberFormat="1" applyFont="1" applyAlignment="1">
      <alignment horizontal="left" vertical="center"/>
    </xf>
    <xf numFmtId="0" fontId="5" fillId="0" borderId="0" xfId="3" applyNumberFormat="1" applyFont="1" applyFill="1" applyBorder="1" applyAlignment="1">
      <alignment horizontal="center" vertical="center"/>
    </xf>
    <xf numFmtId="165" fontId="9" fillId="0" borderId="0" xfId="4" applyNumberFormat="1" applyFont="1" applyAlignment="1">
      <alignment horizontal="center"/>
    </xf>
    <xf numFmtId="165" fontId="8" fillId="0" borderId="0" xfId="4" applyNumberFormat="1" applyFont="1" applyAlignment="1">
      <alignment horizontal="center"/>
    </xf>
    <xf numFmtId="0" fontId="6" fillId="0" borderId="0" xfId="6" applyFont="1" applyAlignment="1">
      <alignment wrapText="1"/>
    </xf>
    <xf numFmtId="38" fontId="6" fillId="0" borderId="0" xfId="3" applyNumberFormat="1" applyFont="1"/>
    <xf numFmtId="0" fontId="10" fillId="0" borderId="1" xfId="0" applyFont="1" applyBorder="1"/>
    <xf numFmtId="166" fontId="12" fillId="0" borderId="2" xfId="5" applyNumberFormat="1" applyFont="1" applyBorder="1" applyAlignment="1">
      <alignment wrapText="1"/>
    </xf>
    <xf numFmtId="166" fontId="13" fillId="0" borderId="0" xfId="5" applyNumberFormat="1" applyFont="1" applyAlignment="1">
      <alignment vertical="center" wrapText="1"/>
    </xf>
    <xf numFmtId="166" fontId="14" fillId="0" borderId="2" xfId="5" applyNumberFormat="1" applyFont="1" applyBorder="1" applyAlignment="1">
      <alignment vertical="center" wrapText="1"/>
    </xf>
    <xf numFmtId="166" fontId="14" fillId="0" borderId="0" xfId="5" applyNumberFormat="1" applyFont="1" applyAlignment="1">
      <alignment vertical="center" wrapText="1"/>
    </xf>
    <xf numFmtId="49" fontId="17" fillId="0" borderId="0" xfId="4" applyNumberFormat="1" applyFont="1" applyAlignment="1">
      <alignment horizontal="left"/>
    </xf>
    <xf numFmtId="0" fontId="17" fillId="0" borderId="0" xfId="4" applyFont="1" applyAlignment="1">
      <alignment horizontal="left"/>
    </xf>
    <xf numFmtId="0" fontId="18" fillId="0" borderId="0" xfId="4" applyFont="1" applyAlignment="1">
      <alignment horizontal="left"/>
    </xf>
    <xf numFmtId="0" fontId="17" fillId="0" borderId="0" xfId="6" applyFont="1"/>
    <xf numFmtId="0" fontId="11" fillId="0" borderId="0" xfId="0" applyFont="1"/>
    <xf numFmtId="0" fontId="12" fillId="2" borderId="4" xfId="2" applyNumberFormat="1" applyFont="1" applyFill="1" applyBorder="1" applyAlignment="1">
      <alignment horizontal="right" vertical="center" indent="1"/>
    </xf>
    <xf numFmtId="166" fontId="13" fillId="0" borderId="0" xfId="5" applyNumberFormat="1" applyFont="1" applyAlignment="1">
      <alignment horizontal="left" vertical="center" wrapText="1" indent="1"/>
    </xf>
    <xf numFmtId="4" fontId="11" fillId="3" borderId="0" xfId="0" applyNumberFormat="1" applyFont="1" applyFill="1" applyAlignment="1">
      <alignment horizontal="right" vertical="center" wrapText="1"/>
    </xf>
    <xf numFmtId="3" fontId="10" fillId="3" borderId="0" xfId="0" applyNumberFormat="1" applyFont="1" applyFill="1" applyAlignment="1">
      <alignment horizontal="right" vertical="center" wrapText="1"/>
    </xf>
    <xf numFmtId="3" fontId="11" fillId="3" borderId="0" xfId="0" applyNumberFormat="1" applyFont="1" applyFill="1" applyAlignment="1">
      <alignment horizontal="right" vertical="center" wrapText="1"/>
    </xf>
    <xf numFmtId="166" fontId="14" fillId="0" borderId="3" xfId="5" applyNumberFormat="1" applyFont="1" applyBorder="1" applyAlignment="1">
      <alignment vertical="center" wrapText="1"/>
    </xf>
    <xf numFmtId="3" fontId="10" fillId="0" borderId="7" xfId="0" applyNumberFormat="1" applyFont="1" applyBorder="1" applyAlignment="1">
      <alignment horizontal="right" vertical="center" wrapText="1"/>
    </xf>
    <xf numFmtId="166" fontId="12" fillId="0" borderId="3" xfId="5" applyNumberFormat="1" applyFont="1" applyBorder="1" applyAlignment="1">
      <alignment wrapText="1"/>
    </xf>
    <xf numFmtId="0" fontId="12" fillId="2" borderId="7" xfId="2" applyNumberFormat="1" applyFont="1" applyFill="1" applyBorder="1" applyAlignment="1">
      <alignment horizontal="right" vertical="center" indent="1"/>
    </xf>
    <xf numFmtId="166" fontId="12" fillId="4" borderId="4" xfId="5" applyNumberFormat="1" applyFont="1" applyFill="1" applyBorder="1" applyAlignment="1">
      <alignment wrapText="1"/>
    </xf>
    <xf numFmtId="0" fontId="12" fillId="3" borderId="4" xfId="2" applyNumberFormat="1" applyFont="1" applyFill="1" applyBorder="1" applyAlignment="1">
      <alignment horizontal="right" vertical="center" indent="1"/>
    </xf>
    <xf numFmtId="169" fontId="10" fillId="3" borderId="0" xfId="0" applyNumberFormat="1" applyFont="1" applyFill="1" applyAlignment="1">
      <alignment horizontal="right" vertical="center" wrapText="1"/>
    </xf>
    <xf numFmtId="169" fontId="11" fillId="3" borderId="0" xfId="0" applyNumberFormat="1" applyFont="1" applyFill="1" applyAlignment="1">
      <alignment horizontal="right" vertical="center" wrapText="1"/>
    </xf>
    <xf numFmtId="166" fontId="13" fillId="0" borderId="5" xfId="5" applyNumberFormat="1" applyFont="1" applyBorder="1" applyAlignment="1">
      <alignment horizontal="left" vertical="center" wrapText="1" indent="1"/>
    </xf>
    <xf numFmtId="169" fontId="11" fillId="3" borderId="5" xfId="0" applyNumberFormat="1" applyFont="1" applyFill="1" applyBorder="1" applyAlignment="1">
      <alignment horizontal="right" vertical="center" wrapText="1"/>
    </xf>
    <xf numFmtId="166" fontId="12" fillId="0" borderId="6" xfId="5" applyNumberFormat="1" applyFont="1" applyBorder="1" applyAlignment="1">
      <alignment wrapText="1"/>
    </xf>
    <xf numFmtId="166" fontId="13" fillId="0" borderId="5" xfId="5" applyNumberFormat="1" applyFont="1" applyBorder="1" applyAlignment="1">
      <alignment vertical="center" wrapText="1"/>
    </xf>
    <xf numFmtId="38" fontId="19" fillId="0" borderId="0" xfId="3" applyNumberFormat="1" applyFont="1" applyBorder="1" applyAlignment="1">
      <alignment horizontal="left" vertical="center"/>
    </xf>
    <xf numFmtId="3" fontId="11" fillId="3" borderId="5" xfId="0" applyNumberFormat="1" applyFont="1" applyFill="1" applyBorder="1" applyAlignment="1">
      <alignment horizontal="right" vertical="center" wrapText="1"/>
    </xf>
    <xf numFmtId="1" fontId="10" fillId="3" borderId="0" xfId="0" applyNumberFormat="1" applyFont="1" applyFill="1" applyAlignment="1">
      <alignment horizontal="right" vertical="center" wrapText="1"/>
    </xf>
    <xf numFmtId="1" fontId="11" fillId="3" borderId="0" xfId="0" applyNumberFormat="1" applyFont="1" applyFill="1" applyAlignment="1">
      <alignment horizontal="right" vertical="center" wrapText="1"/>
    </xf>
    <xf numFmtId="1" fontId="11" fillId="3" borderId="5" xfId="0" applyNumberFormat="1" applyFont="1" applyFill="1" applyBorder="1" applyAlignment="1">
      <alignment horizontal="right" vertical="center" wrapText="1"/>
    </xf>
    <xf numFmtId="166" fontId="13" fillId="0" borderId="0" xfId="5" applyNumberFormat="1" applyFont="1" applyAlignment="1">
      <alignment horizontal="left" vertical="center" wrapText="1"/>
    </xf>
    <xf numFmtId="166" fontId="13" fillId="0" borderId="5" xfId="5" applyNumberFormat="1" applyFont="1" applyBorder="1" applyAlignment="1">
      <alignment horizontal="left" vertical="center" wrapText="1"/>
    </xf>
    <xf numFmtId="0" fontId="21" fillId="0" borderId="0" xfId="0" applyFont="1"/>
    <xf numFmtId="0" fontId="22" fillId="0" borderId="0" xfId="0" applyFont="1"/>
    <xf numFmtId="10" fontId="11" fillId="3" borderId="5" xfId="0" applyNumberFormat="1" applyFont="1" applyFill="1" applyBorder="1" applyAlignment="1">
      <alignment horizontal="right" vertical="center" wrapText="1"/>
    </xf>
    <xf numFmtId="0" fontId="15" fillId="0" borderId="0" xfId="6" applyFont="1" applyAlignment="1">
      <alignment horizontal="left" vertical="center" wrapText="1"/>
    </xf>
    <xf numFmtId="0" fontId="14" fillId="0" borderId="0" xfId="6" applyFont="1" applyAlignment="1">
      <alignment horizontal="left" vertical="center" wrapText="1"/>
    </xf>
    <xf numFmtId="1" fontId="11" fillId="3" borderId="0" xfId="0" applyNumberFormat="1" applyFont="1" applyFill="1" applyAlignment="1">
      <alignment vertical="center" wrapText="1"/>
    </xf>
    <xf numFmtId="1" fontId="11" fillId="3" borderId="5" xfId="0" applyNumberFormat="1" applyFont="1" applyFill="1" applyBorder="1" applyAlignment="1">
      <alignment vertical="center" wrapText="1"/>
    </xf>
    <xf numFmtId="1" fontId="12" fillId="3" borderId="4" xfId="2" applyNumberFormat="1" applyFont="1" applyFill="1" applyBorder="1" applyAlignment="1">
      <alignment vertical="center"/>
    </xf>
    <xf numFmtId="169" fontId="11" fillId="3" borderId="0" xfId="7" applyNumberFormat="1" applyFont="1" applyFill="1" applyBorder="1" applyAlignment="1">
      <alignment horizontal="right" vertical="center" wrapText="1"/>
    </xf>
    <xf numFmtId="4" fontId="11" fillId="3" borderId="5" xfId="0" applyNumberFormat="1" applyFont="1" applyFill="1" applyBorder="1" applyAlignment="1">
      <alignment horizontal="right" vertical="center" wrapText="1"/>
    </xf>
    <xf numFmtId="170" fontId="11" fillId="3" borderId="5" xfId="0" applyNumberFormat="1" applyFont="1" applyFill="1" applyBorder="1" applyAlignment="1">
      <alignment horizontal="right" vertical="center" wrapText="1"/>
    </xf>
    <xf numFmtId="166" fontId="12" fillId="4" borderId="4" xfId="5" applyNumberFormat="1" applyFont="1" applyFill="1" applyBorder="1" applyAlignment="1">
      <alignment horizontal="left" wrapText="1" indent="1"/>
    </xf>
    <xf numFmtId="0" fontId="23" fillId="0" borderId="0" xfId="0" applyFont="1"/>
    <xf numFmtId="169" fontId="10" fillId="3" borderId="0" xfId="7" applyNumberFormat="1" applyFont="1" applyFill="1" applyBorder="1" applyAlignment="1">
      <alignment horizontal="right" vertical="center" wrapText="1"/>
    </xf>
    <xf numFmtId="169" fontId="11" fillId="3" borderId="5" xfId="7" applyNumberFormat="1" applyFont="1" applyFill="1" applyBorder="1" applyAlignment="1">
      <alignment horizontal="right" vertical="center" wrapText="1"/>
    </xf>
    <xf numFmtId="0" fontId="9" fillId="0" borderId="0" xfId="6" applyFont="1"/>
    <xf numFmtId="0" fontId="25" fillId="0" borderId="0" xfId="6" applyFont="1"/>
    <xf numFmtId="0" fontId="12" fillId="2" borderId="4" xfId="2" applyNumberFormat="1" applyFont="1" applyFill="1" applyBorder="1" applyAlignment="1">
      <alignment horizontal="right" vertical="center" wrapText="1"/>
    </xf>
    <xf numFmtId="0" fontId="26" fillId="0" borderId="0" xfId="6" applyFont="1" applyAlignment="1">
      <alignment wrapText="1"/>
    </xf>
    <xf numFmtId="38" fontId="26" fillId="0" borderId="0" xfId="3" applyNumberFormat="1" applyFont="1"/>
    <xf numFmtId="0" fontId="26" fillId="0" borderId="0" xfId="6" applyFont="1"/>
    <xf numFmtId="166" fontId="27" fillId="0" borderId="0" xfId="5" applyNumberFormat="1" applyFont="1" applyAlignment="1">
      <alignment horizontal="left" vertical="center" wrapText="1" indent="1"/>
    </xf>
    <xf numFmtId="0" fontId="28" fillId="0" borderId="0" xfId="0" applyFont="1"/>
    <xf numFmtId="0" fontId="29" fillId="0" borderId="0" xfId="0" applyFont="1"/>
    <xf numFmtId="0" fontId="30" fillId="0" borderId="0" xfId="6" applyFont="1"/>
    <xf numFmtId="168" fontId="10" fillId="4" borderId="0" xfId="0" applyNumberFormat="1" applyFont="1" applyFill="1" applyAlignment="1">
      <alignment horizontal="right" vertical="center" wrapText="1"/>
    </xf>
    <xf numFmtId="171" fontId="10" fillId="4" borderId="0" xfId="0" applyNumberFormat="1" applyFont="1" applyFill="1" applyAlignment="1">
      <alignment horizontal="right" vertical="center" wrapText="1"/>
    </xf>
    <xf numFmtId="168" fontId="11" fillId="4" borderId="0" xfId="0" applyNumberFormat="1" applyFont="1" applyFill="1" applyAlignment="1">
      <alignment horizontal="right" vertical="center" wrapText="1"/>
    </xf>
    <xf numFmtId="3" fontId="11" fillId="4" borderId="0" xfId="0" applyNumberFormat="1" applyFont="1" applyFill="1" applyAlignment="1">
      <alignment horizontal="right" vertical="center" wrapText="1"/>
    </xf>
    <xf numFmtId="3" fontId="10" fillId="4" borderId="0" xfId="0" applyNumberFormat="1" applyFont="1" applyFill="1" applyAlignment="1">
      <alignment horizontal="right" vertical="center" wrapText="1"/>
    </xf>
    <xf numFmtId="168" fontId="16" fillId="4" borderId="0" xfId="0" applyNumberFormat="1" applyFont="1" applyFill="1" applyAlignment="1">
      <alignment horizontal="right" vertical="center" wrapText="1"/>
    </xf>
    <xf numFmtId="168" fontId="11" fillId="4" borderId="5" xfId="0" applyNumberFormat="1" applyFont="1" applyFill="1" applyBorder="1" applyAlignment="1">
      <alignment horizontal="right" vertical="center" wrapText="1"/>
    </xf>
    <xf numFmtId="3" fontId="11" fillId="4" borderId="5" xfId="0" applyNumberFormat="1" applyFont="1" applyFill="1" applyBorder="1" applyAlignment="1">
      <alignment horizontal="right" vertical="center" wrapText="1"/>
    </xf>
    <xf numFmtId="3" fontId="11" fillId="5" borderId="0" xfId="0" applyNumberFormat="1" applyFont="1" applyFill="1" applyAlignment="1">
      <alignment horizontal="right" vertical="center" wrapText="1"/>
    </xf>
    <xf numFmtId="0" fontId="11" fillId="5" borderId="0" xfId="0" applyFont="1" applyFill="1" applyAlignment="1">
      <alignment horizontal="right" vertical="center" wrapText="1"/>
    </xf>
    <xf numFmtId="0" fontId="16" fillId="5" borderId="0" xfId="0" applyFont="1" applyFill="1" applyAlignment="1">
      <alignment horizontal="right" vertical="center" wrapText="1"/>
    </xf>
    <xf numFmtId="0" fontId="11" fillId="5" borderId="5" xfId="0" applyFont="1" applyFill="1" applyBorder="1" applyAlignment="1">
      <alignment horizontal="right" vertical="center" wrapText="1"/>
    </xf>
    <xf numFmtId="1" fontId="20" fillId="4" borderId="0" xfId="0" applyNumberFormat="1" applyFont="1" applyFill="1" applyAlignment="1">
      <alignment horizontal="right" vertical="center" wrapText="1"/>
    </xf>
    <xf numFmtId="1" fontId="10" fillId="4" borderId="0" xfId="0" applyNumberFormat="1" applyFont="1" applyFill="1" applyAlignment="1">
      <alignment horizontal="right" vertical="center" wrapText="1"/>
    </xf>
    <xf numFmtId="1" fontId="16" fillId="4" borderId="0" xfId="0" applyNumberFormat="1" applyFont="1" applyFill="1" applyAlignment="1">
      <alignment horizontal="right" vertical="center" wrapText="1"/>
    </xf>
    <xf numFmtId="1" fontId="11" fillId="4" borderId="0" xfId="0" applyNumberFormat="1" applyFont="1" applyFill="1" applyAlignment="1">
      <alignment horizontal="right" vertical="center" wrapText="1"/>
    </xf>
    <xf numFmtId="1" fontId="16" fillId="4" borderId="5" xfId="0" applyNumberFormat="1" applyFont="1" applyFill="1" applyBorder="1" applyAlignment="1">
      <alignment horizontal="right" vertical="center" wrapText="1"/>
    </xf>
    <xf numFmtId="1" fontId="11" fillId="4" borderId="5" xfId="0" applyNumberFormat="1" applyFont="1" applyFill="1" applyBorder="1" applyAlignment="1">
      <alignment horizontal="right" vertical="center" wrapText="1"/>
    </xf>
    <xf numFmtId="2" fontId="10" fillId="4" borderId="0" xfId="0" applyNumberFormat="1" applyFont="1" applyFill="1" applyAlignment="1">
      <alignment horizontal="right" vertical="center" wrapText="1"/>
    </xf>
    <xf numFmtId="2" fontId="11" fillId="4" borderId="0" xfId="0" applyNumberFormat="1" applyFont="1" applyFill="1" applyAlignment="1">
      <alignment horizontal="right" vertical="center" wrapText="1"/>
    </xf>
    <xf numFmtId="2" fontId="11" fillId="4" borderId="5" xfId="0" applyNumberFormat="1" applyFont="1" applyFill="1" applyBorder="1" applyAlignment="1">
      <alignment horizontal="right" vertical="center" wrapText="1"/>
    </xf>
    <xf numFmtId="172" fontId="11" fillId="4" borderId="0" xfId="0" applyNumberFormat="1" applyFont="1" applyFill="1" applyAlignment="1">
      <alignment horizontal="right" vertical="center" wrapText="1"/>
    </xf>
    <xf numFmtId="172" fontId="11" fillId="4" borderId="5" xfId="0" applyNumberFormat="1" applyFont="1" applyFill="1" applyBorder="1" applyAlignment="1">
      <alignment horizontal="right" vertical="center" wrapText="1"/>
    </xf>
    <xf numFmtId="3" fontId="10" fillId="4" borderId="4" xfId="0" applyNumberFormat="1" applyFont="1" applyFill="1" applyBorder="1" applyAlignment="1">
      <alignment horizontal="right" vertical="center" wrapText="1"/>
    </xf>
    <xf numFmtId="0" fontId="12" fillId="4" borderId="4" xfId="2" applyNumberFormat="1" applyFont="1" applyFill="1" applyBorder="1" applyAlignment="1">
      <alignment horizontal="right" vertical="center" indent="1"/>
    </xf>
    <xf numFmtId="169" fontId="10" fillId="4" borderId="0" xfId="0" applyNumberFormat="1" applyFont="1" applyFill="1" applyAlignment="1">
      <alignment horizontal="right" vertical="center" wrapText="1"/>
    </xf>
    <xf numFmtId="169" fontId="10" fillId="4" borderId="0" xfId="7" applyNumberFormat="1" applyFont="1" applyFill="1" applyBorder="1" applyAlignment="1">
      <alignment horizontal="right" vertical="center" wrapText="1"/>
    </xf>
    <xf numFmtId="169" fontId="11" fillId="4" borderId="0" xfId="0" applyNumberFormat="1" applyFont="1" applyFill="1" applyAlignment="1">
      <alignment horizontal="right" vertical="center" wrapText="1"/>
    </xf>
    <xf numFmtId="169" fontId="11" fillId="4" borderId="0" xfId="7" applyNumberFormat="1" applyFont="1" applyFill="1" applyBorder="1" applyAlignment="1">
      <alignment horizontal="right" vertical="center" wrapText="1"/>
    </xf>
    <xf numFmtId="172" fontId="10" fillId="4" borderId="0" xfId="0" applyNumberFormat="1" applyFont="1" applyFill="1" applyAlignment="1">
      <alignment horizontal="right" vertical="center" wrapText="1"/>
    </xf>
    <xf numFmtId="169" fontId="11" fillId="4" borderId="5" xfId="0" applyNumberFormat="1" applyFont="1" applyFill="1" applyBorder="1" applyAlignment="1">
      <alignment horizontal="right" vertical="center" wrapText="1"/>
    </xf>
    <xf numFmtId="169" fontId="11" fillId="4" borderId="5" xfId="7" applyNumberFormat="1" applyFont="1" applyFill="1" applyBorder="1" applyAlignment="1">
      <alignment horizontal="right" vertical="center" wrapText="1"/>
    </xf>
    <xf numFmtId="10" fontId="11" fillId="4" borderId="5" xfId="0" applyNumberFormat="1" applyFont="1" applyFill="1" applyBorder="1" applyAlignment="1">
      <alignment horizontal="right" vertical="center" wrapText="1"/>
    </xf>
    <xf numFmtId="38" fontId="30" fillId="0" borderId="0" xfId="3" applyNumberFormat="1" applyFont="1" applyAlignment="1">
      <alignment vertical="center" wrapText="1"/>
    </xf>
    <xf numFmtId="0" fontId="11" fillId="0" borderId="0" xfId="0" applyFont="1" applyAlignment="1">
      <alignment vertical="center" wrapText="1"/>
    </xf>
    <xf numFmtId="38" fontId="6" fillId="0" borderId="0" xfId="3" applyNumberFormat="1" applyFont="1" applyAlignment="1">
      <alignment vertical="center" wrapText="1"/>
    </xf>
    <xf numFmtId="0" fontId="6" fillId="0" borderId="0" xfId="6" applyFont="1" applyAlignment="1">
      <alignment vertical="center" wrapText="1"/>
    </xf>
    <xf numFmtId="4" fontId="11" fillId="4" borderId="0" xfId="0" applyNumberFormat="1" applyFont="1" applyFill="1" applyAlignment="1">
      <alignment horizontal="right" vertical="center" wrapText="1"/>
    </xf>
    <xf numFmtId="168" fontId="16" fillId="4" borderId="5" xfId="0" applyNumberFormat="1" applyFont="1" applyFill="1" applyBorder="1" applyAlignment="1">
      <alignment horizontal="right" vertical="center" wrapText="1"/>
    </xf>
    <xf numFmtId="4" fontId="11" fillId="4" borderId="5" xfId="0" applyNumberFormat="1" applyFont="1" applyFill="1" applyBorder="1" applyAlignment="1">
      <alignment horizontal="right" vertical="center" wrapText="1"/>
    </xf>
    <xf numFmtId="170" fontId="11" fillId="4" borderId="5" xfId="0" applyNumberFormat="1" applyFont="1" applyFill="1" applyBorder="1" applyAlignment="1">
      <alignment horizontal="right" vertical="center" wrapText="1"/>
    </xf>
    <xf numFmtId="1" fontId="11" fillId="4" borderId="0" xfId="0" applyNumberFormat="1" applyFont="1" applyFill="1" applyAlignment="1">
      <alignment vertical="center" wrapText="1"/>
    </xf>
    <xf numFmtId="1" fontId="12" fillId="4" borderId="4" xfId="2" applyNumberFormat="1" applyFont="1" applyFill="1" applyBorder="1" applyAlignment="1">
      <alignment vertical="center"/>
    </xf>
    <xf numFmtId="1" fontId="11" fillId="4" borderId="5" xfId="0" applyNumberFormat="1" applyFont="1" applyFill="1" applyBorder="1" applyAlignment="1">
      <alignment vertical="center" wrapText="1"/>
    </xf>
    <xf numFmtId="0" fontId="12" fillId="0" borderId="0" xfId="2" applyNumberFormat="1" applyFont="1" applyFill="1" applyBorder="1" applyAlignment="1">
      <alignment horizontal="right" vertical="center" indent="1"/>
    </xf>
    <xf numFmtId="3" fontId="10" fillId="0" borderId="0" xfId="0" applyNumberFormat="1" applyFont="1" applyAlignment="1">
      <alignment horizontal="right" vertical="center" wrapText="1"/>
    </xf>
    <xf numFmtId="0" fontId="32" fillId="0" borderId="0" xfId="6" applyFont="1"/>
    <xf numFmtId="3" fontId="11" fillId="0" borderId="0" xfId="0" applyNumberFormat="1" applyFont="1" applyAlignment="1">
      <alignment horizontal="right" vertical="center" wrapText="1"/>
    </xf>
    <xf numFmtId="3" fontId="10" fillId="3" borderId="4" xfId="0" applyNumberFormat="1" applyFont="1" applyFill="1" applyBorder="1" applyAlignment="1">
      <alignment horizontal="right" vertical="center" wrapText="1"/>
    </xf>
    <xf numFmtId="166" fontId="15" fillId="0" borderId="3" xfId="5" applyNumberFormat="1" applyFont="1" applyBorder="1" applyAlignment="1">
      <alignment vertical="center" wrapText="1"/>
    </xf>
    <xf numFmtId="0" fontId="33" fillId="4" borderId="4" xfId="2" applyNumberFormat="1" applyFont="1" applyFill="1" applyBorder="1" applyAlignment="1">
      <alignment horizontal="right" vertical="center" indent="1"/>
    </xf>
    <xf numFmtId="0" fontId="33" fillId="3" borderId="4" xfId="2" applyNumberFormat="1" applyFont="1" applyFill="1" applyBorder="1" applyAlignment="1">
      <alignment horizontal="right" vertical="center" indent="1"/>
    </xf>
    <xf numFmtId="173" fontId="10" fillId="4" borderId="0" xfId="9" applyNumberFormat="1" applyFont="1" applyFill="1" applyBorder="1" applyAlignment="1">
      <alignment horizontal="right" vertical="center" wrapText="1"/>
    </xf>
    <xf numFmtId="173" fontId="10" fillId="3" borderId="0" xfId="9" applyNumberFormat="1" applyFont="1" applyFill="1" applyBorder="1" applyAlignment="1">
      <alignment horizontal="right" vertical="center" wrapText="1"/>
    </xf>
    <xf numFmtId="173" fontId="6" fillId="0" borderId="0" xfId="6" applyNumberFormat="1" applyFont="1"/>
    <xf numFmtId="169" fontId="11" fillId="7" borderId="0" xfId="0" applyNumberFormat="1" applyFont="1" applyFill="1" applyAlignment="1">
      <alignment horizontal="right" vertical="center" wrapText="1"/>
    </xf>
    <xf numFmtId="173" fontId="11" fillId="4" borderId="0" xfId="9" applyNumberFormat="1" applyFont="1" applyFill="1" applyBorder="1" applyAlignment="1">
      <alignment horizontal="right" vertical="center" wrapText="1"/>
    </xf>
    <xf numFmtId="173" fontId="11" fillId="3" borderId="0" xfId="9" applyNumberFormat="1" applyFont="1" applyFill="1" applyBorder="1" applyAlignment="1">
      <alignment horizontal="right" vertical="center" wrapText="1"/>
    </xf>
    <xf numFmtId="173" fontId="34" fillId="0" borderId="0" xfId="6" applyNumberFormat="1" applyFont="1"/>
    <xf numFmtId="169" fontId="12" fillId="7" borderId="4" xfId="0" applyNumberFormat="1" applyFont="1" applyFill="1" applyBorder="1" applyAlignment="1">
      <alignment horizontal="right" vertical="center" indent="1"/>
    </xf>
    <xf numFmtId="169" fontId="33" fillId="3" borderId="4" xfId="2" applyNumberFormat="1" applyFont="1" applyFill="1" applyBorder="1" applyAlignment="1">
      <alignment horizontal="right" vertical="center" indent="1"/>
    </xf>
    <xf numFmtId="0" fontId="12" fillId="7" borderId="4" xfId="0" applyFont="1" applyFill="1" applyBorder="1" applyAlignment="1">
      <alignment wrapText="1"/>
    </xf>
    <xf numFmtId="169" fontId="12" fillId="6" borderId="4" xfId="0" applyNumberFormat="1" applyFont="1" applyFill="1" applyBorder="1" applyAlignment="1">
      <alignment horizontal="right" vertical="center" indent="1"/>
    </xf>
    <xf numFmtId="173" fontId="12" fillId="4" borderId="4" xfId="9" applyNumberFormat="1" applyFont="1" applyFill="1" applyBorder="1" applyAlignment="1">
      <alignment horizontal="right" vertical="center" indent="1"/>
    </xf>
    <xf numFmtId="173" fontId="12" fillId="3" borderId="4" xfId="9" applyNumberFormat="1" applyFont="1" applyFill="1" applyBorder="1" applyAlignment="1">
      <alignment horizontal="right" vertical="center" indent="1"/>
    </xf>
    <xf numFmtId="0" fontId="15" fillId="0" borderId="7" xfId="6" applyFont="1" applyBorder="1" applyAlignment="1">
      <alignment vertical="center" wrapText="1"/>
    </xf>
    <xf numFmtId="168" fontId="10" fillId="3" borderId="0" xfId="0" applyNumberFormat="1" applyFont="1" applyFill="1" applyAlignment="1">
      <alignment horizontal="right" vertical="center" wrapText="1"/>
    </xf>
    <xf numFmtId="172" fontId="10" fillId="3" borderId="0" xfId="0" applyNumberFormat="1" applyFont="1" applyFill="1" applyAlignment="1">
      <alignment horizontal="right" vertical="center" wrapText="1"/>
    </xf>
    <xf numFmtId="168" fontId="11" fillId="3" borderId="0" xfId="0" applyNumberFormat="1" applyFont="1" applyFill="1" applyAlignment="1">
      <alignment horizontal="right" vertical="center" wrapText="1"/>
    </xf>
    <xf numFmtId="172" fontId="11" fillId="3" borderId="0" xfId="0" applyNumberFormat="1" applyFont="1" applyFill="1" applyAlignment="1">
      <alignment horizontal="right" vertical="center" wrapText="1"/>
    </xf>
    <xf numFmtId="172" fontId="11" fillId="3" borderId="5" xfId="0" applyNumberFormat="1" applyFont="1" applyFill="1" applyBorder="1" applyAlignment="1">
      <alignment horizontal="right" vertical="center" wrapText="1"/>
    </xf>
    <xf numFmtId="3" fontId="10" fillId="7" borderId="0" xfId="0" applyNumberFormat="1" applyFont="1" applyFill="1" applyAlignment="1">
      <alignment horizontal="right" vertical="center" wrapText="1"/>
    </xf>
    <xf numFmtId="0" fontId="11" fillId="7" borderId="0" xfId="0" applyFont="1" applyFill="1" applyAlignment="1">
      <alignment horizontal="right" vertical="center" wrapText="1"/>
    </xf>
    <xf numFmtId="0" fontId="11" fillId="7" borderId="5" xfId="0" applyFont="1" applyFill="1" applyBorder="1" applyAlignment="1">
      <alignment horizontal="right" vertical="center" wrapText="1"/>
    </xf>
    <xf numFmtId="9" fontId="11" fillId="3" borderId="5" xfId="7" applyFont="1" applyFill="1" applyBorder="1" applyAlignment="1">
      <alignment horizontal="right" vertical="center" wrapText="1"/>
    </xf>
    <xf numFmtId="0" fontId="12" fillId="8" borderId="4" xfId="2" applyNumberFormat="1" applyFont="1" applyFill="1" applyBorder="1" applyAlignment="1">
      <alignment horizontal="right" vertical="center" indent="1"/>
    </xf>
    <xf numFmtId="2" fontId="10" fillId="3" borderId="0" xfId="0" applyNumberFormat="1" applyFont="1" applyFill="1" applyAlignment="1">
      <alignment horizontal="right" vertical="center" wrapText="1"/>
    </xf>
    <xf numFmtId="2" fontId="11" fillId="3" borderId="0" xfId="0" applyNumberFormat="1" applyFont="1" applyFill="1" applyAlignment="1">
      <alignment horizontal="right" vertical="center" wrapText="1"/>
    </xf>
    <xf numFmtId="2" fontId="11" fillId="3" borderId="5" xfId="0" applyNumberFormat="1" applyFont="1" applyFill="1" applyBorder="1" applyAlignment="1">
      <alignment horizontal="right" vertical="center" wrapText="1"/>
    </xf>
    <xf numFmtId="168" fontId="10" fillId="9" borderId="0" xfId="0" applyNumberFormat="1" applyFont="1" applyFill="1" applyAlignment="1">
      <alignment horizontal="right" vertical="center" wrapText="1"/>
    </xf>
    <xf numFmtId="168" fontId="11" fillId="9" borderId="0" xfId="0" applyNumberFormat="1" applyFont="1" applyFill="1" applyAlignment="1">
      <alignment horizontal="right" vertical="center" wrapText="1"/>
    </xf>
    <xf numFmtId="0" fontId="11" fillId="4" borderId="0" xfId="0" applyFont="1" applyFill="1" applyAlignment="1">
      <alignment horizontal="right" vertical="center" wrapText="1"/>
    </xf>
    <xf numFmtId="172" fontId="11" fillId="9" borderId="0" xfId="0" applyNumberFormat="1" applyFont="1" applyFill="1" applyAlignment="1">
      <alignment horizontal="right" vertical="center" wrapText="1"/>
    </xf>
    <xf numFmtId="172" fontId="11" fillId="9" borderId="5" xfId="0" applyNumberFormat="1" applyFont="1" applyFill="1" applyBorder="1" applyAlignment="1">
      <alignment horizontal="right" vertical="center" wrapText="1"/>
    </xf>
    <xf numFmtId="0" fontId="30" fillId="0" borderId="0" xfId="6" applyFont="1" applyAlignment="1">
      <alignment vertical="center" wrapText="1"/>
    </xf>
    <xf numFmtId="0" fontId="10" fillId="0" borderId="1" xfId="0" applyFont="1" applyBorder="1" applyAlignment="1">
      <alignment vertical="center" wrapText="1"/>
    </xf>
    <xf numFmtId="166" fontId="12" fillId="0" borderId="2" xfId="5" applyNumberFormat="1" applyFont="1" applyBorder="1" applyAlignment="1">
      <alignment vertical="center" wrapText="1"/>
    </xf>
    <xf numFmtId="0" fontId="17" fillId="0" borderId="0" xfId="6" applyFont="1" applyAlignment="1">
      <alignment vertical="center" wrapText="1"/>
    </xf>
    <xf numFmtId="0" fontId="11" fillId="0" borderId="0" xfId="4" applyFont="1" applyAlignment="1">
      <alignment vertical="center" wrapText="1"/>
    </xf>
    <xf numFmtId="0" fontId="6" fillId="0" borderId="0" xfId="6" applyFont="1" applyAlignment="1">
      <alignment horizontal="left" vertical="center" wrapText="1"/>
    </xf>
    <xf numFmtId="166" fontId="13" fillId="0" borderId="0" xfId="5" quotePrefix="1" applyNumberFormat="1" applyFont="1" applyAlignment="1">
      <alignment vertical="center" wrapText="1"/>
    </xf>
    <xf numFmtId="0" fontId="13" fillId="0" borderId="0" xfId="0" applyFont="1" applyAlignment="1">
      <alignment vertical="center" wrapText="1"/>
    </xf>
    <xf numFmtId="0" fontId="38" fillId="0" borderId="0" xfId="12" applyFont="1"/>
    <xf numFmtId="0" fontId="38" fillId="0" borderId="0" xfId="12" applyFont="1" applyAlignment="1">
      <alignment horizontal="center"/>
    </xf>
    <xf numFmtId="0" fontId="38" fillId="4" borderId="0" xfId="12" applyFont="1" applyFill="1" applyAlignment="1">
      <alignment horizontal="center"/>
    </xf>
    <xf numFmtId="0" fontId="43" fillId="4" borderId="0" xfId="12" applyFont="1" applyFill="1" applyAlignment="1">
      <alignment horizontal="center" vertical="center"/>
    </xf>
    <xf numFmtId="0" fontId="44" fillId="4" borderId="8" xfId="12" applyFont="1" applyFill="1" applyBorder="1" applyAlignment="1">
      <alignment horizontal="center" vertical="center"/>
    </xf>
    <xf numFmtId="3" fontId="44" fillId="4" borderId="8" xfId="12" applyNumberFormat="1" applyFont="1" applyFill="1" applyBorder="1" applyAlignment="1">
      <alignment horizontal="center" vertical="center"/>
    </xf>
    <xf numFmtId="0" fontId="44" fillId="4" borderId="9" xfId="12" applyFont="1" applyFill="1" applyBorder="1" applyAlignment="1">
      <alignment horizontal="center" vertical="center"/>
    </xf>
    <xf numFmtId="0" fontId="44" fillId="10" borderId="8" xfId="12" applyFont="1" applyFill="1" applyBorder="1" applyAlignment="1">
      <alignment horizontal="center" vertical="center"/>
    </xf>
    <xf numFmtId="0" fontId="41" fillId="4" borderId="10" xfId="12" applyFont="1" applyFill="1" applyBorder="1" applyAlignment="1">
      <alignment horizontal="left" vertical="center"/>
    </xf>
    <xf numFmtId="1" fontId="48" fillId="4" borderId="10" xfId="12" applyNumberFormat="1" applyFont="1" applyFill="1" applyBorder="1" applyAlignment="1">
      <alignment horizontal="center" vertical="center"/>
    </xf>
    <xf numFmtId="2" fontId="48" fillId="4" borderId="10" xfId="12" applyNumberFormat="1" applyFont="1" applyFill="1" applyBorder="1" applyAlignment="1">
      <alignment horizontal="center" vertical="center"/>
    </xf>
    <xf numFmtId="2" fontId="48" fillId="4" borderId="11" xfId="12" applyNumberFormat="1" applyFont="1" applyFill="1" applyBorder="1" applyAlignment="1">
      <alignment horizontal="center" vertical="center"/>
    </xf>
    <xf numFmtId="10" fontId="48" fillId="10" borderId="10" xfId="7" applyNumberFormat="1" applyFont="1" applyFill="1" applyBorder="1" applyAlignment="1">
      <alignment horizontal="center" vertical="center"/>
    </xf>
    <xf numFmtId="1" fontId="48" fillId="10" borderId="10" xfId="12" applyNumberFormat="1" applyFont="1" applyFill="1" applyBorder="1" applyAlignment="1">
      <alignment horizontal="center" vertical="center"/>
    </xf>
    <xf numFmtId="0" fontId="46" fillId="4" borderId="8" xfId="12" applyFont="1" applyFill="1" applyBorder="1" applyAlignment="1">
      <alignment horizontal="left" vertical="center" wrapText="1"/>
    </xf>
    <xf numFmtId="0" fontId="48" fillId="4" borderId="12" xfId="12" applyFont="1" applyFill="1" applyBorder="1" applyAlignment="1">
      <alignment horizontal="left" vertical="center"/>
    </xf>
    <xf numFmtId="1" fontId="48" fillId="4" borderId="12" xfId="12" applyNumberFormat="1" applyFont="1" applyFill="1" applyBorder="1" applyAlignment="1">
      <alignment horizontal="center" vertical="center"/>
    </xf>
    <xf numFmtId="2" fontId="48" fillId="4" borderId="13" xfId="12" applyNumberFormat="1" applyFont="1" applyFill="1" applyBorder="1" applyAlignment="1">
      <alignment horizontal="center" vertical="center"/>
    </xf>
    <xf numFmtId="2" fontId="48" fillId="4" borderId="0" xfId="12" applyNumberFormat="1" applyFont="1" applyFill="1" applyAlignment="1">
      <alignment horizontal="center" vertical="center"/>
    </xf>
    <xf numFmtId="1" fontId="48" fillId="10" borderId="12" xfId="12" applyNumberFormat="1" applyFont="1" applyFill="1" applyBorder="1" applyAlignment="1">
      <alignment horizontal="center" vertical="center"/>
    </xf>
    <xf numFmtId="0" fontId="41" fillId="4" borderId="8" xfId="12" applyFont="1" applyFill="1" applyBorder="1" applyAlignment="1">
      <alignment horizontal="left" vertical="center" wrapText="1"/>
    </xf>
    <xf numFmtId="1" fontId="48" fillId="4" borderId="8" xfId="12" applyNumberFormat="1" applyFont="1" applyFill="1" applyBorder="1" applyAlignment="1">
      <alignment horizontal="center" vertical="center"/>
    </xf>
    <xf numFmtId="0" fontId="41" fillId="4" borderId="0" xfId="12" applyFont="1" applyFill="1" applyAlignment="1">
      <alignment horizontal="left" vertical="center"/>
    </xf>
    <xf numFmtId="1" fontId="41" fillId="4" borderId="0" xfId="12" applyNumberFormat="1" applyFont="1" applyFill="1" applyAlignment="1">
      <alignment horizontal="center" vertical="center"/>
    </xf>
    <xf numFmtId="1" fontId="48" fillId="4" borderId="0" xfId="12" applyNumberFormat="1" applyFont="1" applyFill="1" applyAlignment="1">
      <alignment horizontal="center" vertical="center"/>
    </xf>
    <xf numFmtId="0" fontId="41" fillId="4" borderId="14" xfId="12" applyFont="1" applyFill="1" applyBorder="1" applyAlignment="1">
      <alignment horizontal="left" vertical="center" wrapText="1"/>
    </xf>
    <xf numFmtId="1" fontId="41" fillId="4" borderId="14" xfId="12" applyNumberFormat="1" applyFont="1" applyFill="1" applyBorder="1" applyAlignment="1">
      <alignment horizontal="center" vertical="center" wrapText="1"/>
    </xf>
    <xf numFmtId="1" fontId="48" fillId="4" borderId="14" xfId="12" applyNumberFormat="1" applyFont="1" applyFill="1" applyBorder="1" applyAlignment="1">
      <alignment horizontal="center" vertical="center"/>
    </xf>
    <xf numFmtId="2" fontId="48" fillId="4" borderId="15" xfId="12" applyNumberFormat="1" applyFont="1" applyFill="1" applyBorder="1" applyAlignment="1">
      <alignment horizontal="center" vertical="center"/>
    </xf>
    <xf numFmtId="2" fontId="48" fillId="4" borderId="16" xfId="12" applyNumberFormat="1" applyFont="1" applyFill="1" applyBorder="1" applyAlignment="1">
      <alignment horizontal="center" vertical="center"/>
    </xf>
    <xf numFmtId="1" fontId="48" fillId="10" borderId="14" xfId="12" applyNumberFormat="1" applyFont="1" applyFill="1" applyBorder="1" applyAlignment="1">
      <alignment horizontal="center" vertical="center"/>
    </xf>
    <xf numFmtId="0" fontId="41" fillId="4" borderId="14" xfId="12" applyFont="1" applyFill="1" applyBorder="1" applyAlignment="1">
      <alignment horizontal="left" vertical="center"/>
    </xf>
    <xf numFmtId="1" fontId="41" fillId="4" borderId="14" xfId="12" applyNumberFormat="1" applyFont="1" applyFill="1" applyBorder="1" applyAlignment="1">
      <alignment horizontal="center" vertical="center"/>
    </xf>
    <xf numFmtId="1" fontId="48" fillId="10" borderId="17" xfId="12" applyNumberFormat="1" applyFont="1" applyFill="1" applyBorder="1" applyAlignment="1">
      <alignment horizontal="center" vertical="center"/>
    </xf>
    <xf numFmtId="0" fontId="41" fillId="4" borderId="17" xfId="12" applyFont="1" applyFill="1" applyBorder="1" applyAlignment="1">
      <alignment horizontal="left" vertical="center" wrapText="1"/>
    </xf>
    <xf numFmtId="1" fontId="48" fillId="4" borderId="17" xfId="12" applyNumberFormat="1" applyFont="1" applyFill="1" applyBorder="1" applyAlignment="1">
      <alignment horizontal="center" vertical="center"/>
    </xf>
    <xf numFmtId="1" fontId="48" fillId="10" borderId="0" xfId="12" applyNumberFormat="1" applyFont="1" applyFill="1" applyAlignment="1">
      <alignment horizontal="center" vertical="center"/>
    </xf>
    <xf numFmtId="1" fontId="48" fillId="4" borderId="18" xfId="12" applyNumberFormat="1" applyFont="1" applyFill="1" applyBorder="1" applyAlignment="1">
      <alignment horizontal="center" vertical="center"/>
    </xf>
    <xf numFmtId="2" fontId="48" fillId="4" borderId="18" xfId="12" applyNumberFormat="1" applyFont="1" applyFill="1" applyBorder="1" applyAlignment="1">
      <alignment horizontal="center" vertical="center"/>
    </xf>
    <xf numFmtId="2" fontId="48" fillId="4" borderId="19" xfId="12" applyNumberFormat="1" applyFont="1" applyFill="1" applyBorder="1" applyAlignment="1">
      <alignment horizontal="center" vertical="center"/>
    </xf>
    <xf numFmtId="0" fontId="46" fillId="4" borderId="8" xfId="12" applyFont="1" applyFill="1" applyBorder="1" applyAlignment="1">
      <alignment horizontal="left" vertical="center"/>
    </xf>
    <xf numFmtId="0" fontId="41" fillId="0" borderId="8" xfId="12" applyFont="1" applyBorder="1" applyAlignment="1">
      <alignment horizontal="left" vertical="center"/>
    </xf>
    <xf numFmtId="2" fontId="48" fillId="4" borderId="20" xfId="12" applyNumberFormat="1" applyFont="1" applyFill="1" applyBorder="1" applyAlignment="1">
      <alignment horizontal="center" vertical="center"/>
    </xf>
    <xf numFmtId="3" fontId="48" fillId="4" borderId="8" xfId="12" applyNumberFormat="1" applyFont="1" applyFill="1" applyBorder="1" applyAlignment="1">
      <alignment horizontal="center" vertical="center"/>
    </xf>
    <xf numFmtId="1" fontId="48" fillId="10" borderId="20" xfId="12" applyNumberFormat="1" applyFont="1" applyFill="1" applyBorder="1" applyAlignment="1">
      <alignment horizontal="center" vertical="center"/>
    </xf>
    <xf numFmtId="1" fontId="51" fillId="4" borderId="8" xfId="12" applyNumberFormat="1" applyFont="1" applyFill="1" applyBorder="1" applyAlignment="1">
      <alignment horizontal="center" vertical="center"/>
    </xf>
    <xf numFmtId="0" fontId="51" fillId="4" borderId="8" xfId="12" applyFont="1" applyFill="1" applyBorder="1" applyAlignment="1">
      <alignment horizontal="center" vertical="center"/>
    </xf>
    <xf numFmtId="1" fontId="51" fillId="0" borderId="8" xfId="12" applyNumberFormat="1" applyFont="1" applyBorder="1" applyAlignment="1">
      <alignment horizontal="center" vertical="center"/>
    </xf>
    <xf numFmtId="0" fontId="51" fillId="4" borderId="21" xfId="12" applyFont="1" applyFill="1" applyBorder="1" applyAlignment="1">
      <alignment horizontal="center" vertical="center"/>
    </xf>
    <xf numFmtId="0" fontId="51" fillId="10" borderId="8" xfId="12" applyFont="1" applyFill="1" applyBorder="1" applyAlignment="1">
      <alignment horizontal="center" vertical="center"/>
    </xf>
    <xf numFmtId="49" fontId="51" fillId="10" borderId="8" xfId="12" applyNumberFormat="1" applyFont="1" applyFill="1" applyBorder="1" applyAlignment="1">
      <alignment horizontal="center" vertical="center"/>
    </xf>
    <xf numFmtId="0" fontId="44" fillId="0" borderId="0" xfId="12" applyFont="1" applyAlignment="1">
      <alignment horizontal="center" vertical="center"/>
    </xf>
    <xf numFmtId="0" fontId="41" fillId="4" borderId="0" xfId="12" applyFont="1" applyFill="1" applyAlignment="1">
      <alignment horizontal="left" vertical="center" wrapText="1"/>
    </xf>
    <xf numFmtId="0" fontId="41" fillId="11" borderId="10" xfId="12" applyFont="1" applyFill="1" applyBorder="1" applyAlignment="1">
      <alignment horizontal="left" vertical="center"/>
    </xf>
    <xf numFmtId="0" fontId="41" fillId="11" borderId="14" xfId="12" applyFont="1" applyFill="1" applyBorder="1" applyAlignment="1">
      <alignment horizontal="left" vertical="center"/>
    </xf>
    <xf numFmtId="0" fontId="41" fillId="4" borderId="17" xfId="12" applyFont="1" applyFill="1" applyBorder="1" applyAlignment="1">
      <alignment horizontal="left" vertical="center"/>
    </xf>
    <xf numFmtId="0" fontId="41" fillId="11" borderId="17" xfId="12" applyFont="1" applyFill="1" applyBorder="1" applyAlignment="1">
      <alignment horizontal="left" vertical="center"/>
    </xf>
    <xf numFmtId="0" fontId="50" fillId="11" borderId="17" xfId="12" applyFont="1" applyFill="1" applyBorder="1" applyAlignment="1">
      <alignment horizontal="left" vertical="center"/>
    </xf>
    <xf numFmtId="0" fontId="2" fillId="0" borderId="0" xfId="12"/>
    <xf numFmtId="0" fontId="52" fillId="4" borderId="0" xfId="12" applyFont="1" applyFill="1" applyAlignment="1">
      <alignment horizontal="center" vertical="center" wrapText="1"/>
    </xf>
    <xf numFmtId="0" fontId="52" fillId="4" borderId="8" xfId="12" applyFont="1" applyFill="1" applyBorder="1" applyAlignment="1">
      <alignment horizontal="center" vertical="center"/>
    </xf>
    <xf numFmtId="49" fontId="52" fillId="0" borderId="8" xfId="12" applyNumberFormat="1" applyFont="1" applyBorder="1" applyAlignment="1">
      <alignment horizontal="center" vertical="center"/>
    </xf>
    <xf numFmtId="49" fontId="52" fillId="10" borderId="8" xfId="12" applyNumberFormat="1" applyFont="1" applyFill="1" applyBorder="1" applyAlignment="1">
      <alignment horizontal="center" vertical="center"/>
    </xf>
    <xf numFmtId="0" fontId="44" fillId="4" borderId="8" xfId="12" applyFont="1" applyFill="1" applyBorder="1" applyAlignment="1">
      <alignment horizontal="left" vertical="center"/>
    </xf>
    <xf numFmtId="0" fontId="38" fillId="4" borderId="8" xfId="12" applyFont="1" applyFill="1" applyBorder="1" applyAlignment="1">
      <alignment horizontal="center" vertical="center"/>
    </xf>
    <xf numFmtId="0" fontId="38" fillId="0" borderId="8" xfId="12" applyFont="1" applyBorder="1" applyAlignment="1">
      <alignment horizontal="center" vertical="center"/>
    </xf>
    <xf numFmtId="0" fontId="38" fillId="10" borderId="8" xfId="12" applyFont="1" applyFill="1" applyBorder="1" applyAlignment="1">
      <alignment horizontal="center" vertical="center"/>
    </xf>
    <xf numFmtId="0" fontId="48" fillId="4" borderId="10" xfId="12" applyFont="1" applyFill="1" applyBorder="1" applyAlignment="1">
      <alignment horizontal="left" vertical="center"/>
    </xf>
    <xf numFmtId="1" fontId="38" fillId="0" borderId="10" xfId="12" applyNumberFormat="1" applyFont="1" applyBorder="1" applyAlignment="1">
      <alignment horizontal="center" vertical="center"/>
    </xf>
    <xf numFmtId="1" fontId="38" fillId="4" borderId="10" xfId="12" applyNumberFormat="1" applyFont="1" applyFill="1" applyBorder="1" applyAlignment="1">
      <alignment horizontal="center" vertical="center"/>
    </xf>
    <xf numFmtId="1" fontId="38" fillId="10" borderId="10" xfId="12" applyNumberFormat="1" applyFont="1" applyFill="1" applyBorder="1" applyAlignment="1">
      <alignment horizontal="center" vertical="center"/>
    </xf>
    <xf numFmtId="0" fontId="38" fillId="4" borderId="12" xfId="12" applyFont="1" applyFill="1" applyBorder="1" applyAlignment="1">
      <alignment horizontal="left" vertical="center"/>
    </xf>
    <xf numFmtId="0" fontId="38" fillId="4" borderId="0" xfId="12" applyFont="1" applyFill="1" applyAlignment="1">
      <alignment horizontal="left" vertical="center" wrapText="1"/>
    </xf>
    <xf numFmtId="0" fontId="38" fillId="0" borderId="12" xfId="12" applyFont="1" applyBorder="1" applyAlignment="1">
      <alignment horizontal="center" vertical="center"/>
    </xf>
    <xf numFmtId="0" fontId="38" fillId="4" borderId="12" xfId="12" applyFont="1" applyFill="1" applyBorder="1" applyAlignment="1">
      <alignment horizontal="center" vertical="center"/>
    </xf>
    <xf numFmtId="2" fontId="38" fillId="4" borderId="12" xfId="12" applyNumberFormat="1" applyFont="1" applyFill="1" applyBorder="1" applyAlignment="1">
      <alignment horizontal="center" vertical="center"/>
    </xf>
    <xf numFmtId="2" fontId="38" fillId="10" borderId="12" xfId="12" applyNumberFormat="1" applyFont="1" applyFill="1" applyBorder="1" applyAlignment="1">
      <alignment horizontal="center" vertical="center"/>
    </xf>
    <xf numFmtId="0" fontId="44" fillId="4" borderId="9" xfId="12" applyFont="1" applyFill="1" applyBorder="1" applyAlignment="1">
      <alignment horizontal="left" vertical="center"/>
    </xf>
    <xf numFmtId="3" fontId="38" fillId="0" borderId="8" xfId="12" applyNumberFormat="1" applyFont="1" applyBorder="1" applyAlignment="1">
      <alignment horizontal="center" vertical="center"/>
    </xf>
    <xf numFmtId="3" fontId="38" fillId="4" borderId="8" xfId="12" applyNumberFormat="1" applyFont="1" applyFill="1" applyBorder="1" applyAlignment="1">
      <alignment horizontal="center" vertical="center"/>
    </xf>
    <xf numFmtId="3" fontId="38" fillId="10" borderId="8" xfId="12" applyNumberFormat="1" applyFont="1" applyFill="1" applyBorder="1" applyAlignment="1">
      <alignment horizontal="center" vertical="center"/>
    </xf>
    <xf numFmtId="0" fontId="38" fillId="10" borderId="12" xfId="12" applyFont="1" applyFill="1" applyBorder="1" applyAlignment="1">
      <alignment horizontal="center" vertical="center"/>
    </xf>
    <xf numFmtId="0" fontId="44" fillId="4" borderId="9" xfId="12" applyFont="1" applyFill="1" applyBorder="1" applyAlignment="1">
      <alignment horizontal="left" vertical="center" wrapText="1"/>
    </xf>
    <xf numFmtId="0" fontId="38" fillId="4" borderId="9" xfId="12" applyFont="1" applyFill="1" applyBorder="1" applyAlignment="1">
      <alignment horizontal="left" vertical="center"/>
    </xf>
    <xf numFmtId="0" fontId="38" fillId="0" borderId="0" xfId="13" applyNumberFormat="1" applyFont="1" applyFill="1" applyAlignment="1">
      <alignment horizontal="center" vertical="center"/>
    </xf>
    <xf numFmtId="0" fontId="38" fillId="4" borderId="0" xfId="13" applyNumberFormat="1" applyFont="1" applyFill="1" applyAlignment="1">
      <alignment horizontal="center" vertical="center"/>
    </xf>
    <xf numFmtId="168" fontId="38" fillId="10" borderId="12" xfId="12" applyNumberFormat="1" applyFont="1" applyFill="1" applyBorder="1" applyAlignment="1">
      <alignment horizontal="center" vertical="center"/>
    </xf>
    <xf numFmtId="0" fontId="38" fillId="0" borderId="9" xfId="12" applyFont="1" applyBorder="1" applyAlignment="1">
      <alignment horizontal="center" vertical="center"/>
    </xf>
    <xf numFmtId="0" fontId="38" fillId="4" borderId="9" xfId="12" applyFont="1" applyFill="1" applyBorder="1" applyAlignment="1">
      <alignment horizontal="center" vertical="center"/>
    </xf>
    <xf numFmtId="0" fontId="38" fillId="10" borderId="9" xfId="12" applyFont="1" applyFill="1" applyBorder="1" applyAlignment="1">
      <alignment horizontal="center" vertical="center"/>
    </xf>
    <xf numFmtId="2" fontId="38" fillId="0" borderId="12" xfId="12" applyNumberFormat="1" applyFont="1" applyBorder="1" applyAlignment="1">
      <alignment horizontal="center" vertical="center"/>
    </xf>
    <xf numFmtId="0" fontId="61" fillId="0" borderId="0" xfId="12" applyFont="1" applyAlignment="1">
      <alignment vertical="top" wrapText="1"/>
    </xf>
    <xf numFmtId="0" fontId="61" fillId="4" borderId="0" xfId="12" applyFont="1" applyFill="1" applyAlignment="1">
      <alignment vertical="top" wrapText="1"/>
    </xf>
    <xf numFmtId="0" fontId="63" fillId="0" borderId="0" xfId="12" applyFont="1" applyAlignment="1">
      <alignment horizontal="center" vertical="center"/>
    </xf>
    <xf numFmtId="0" fontId="38" fillId="4" borderId="0" xfId="12" applyFont="1" applyFill="1"/>
    <xf numFmtId="49" fontId="52" fillId="0" borderId="8" xfId="12" applyNumberFormat="1" applyFont="1" applyBorder="1" applyAlignment="1">
      <alignment horizontal="center" vertical="center" wrapText="1"/>
    </xf>
    <xf numFmtId="49" fontId="52" fillId="4" borderId="0" xfId="12" applyNumberFormat="1" applyFont="1" applyFill="1" applyAlignment="1">
      <alignment horizontal="center" vertical="center"/>
    </xf>
    <xf numFmtId="0" fontId="38" fillId="4" borderId="0" xfId="12" applyFont="1" applyFill="1" applyAlignment="1">
      <alignment horizontal="center" vertical="center"/>
    </xf>
    <xf numFmtId="3" fontId="38" fillId="0" borderId="0" xfId="12" applyNumberFormat="1" applyFont="1"/>
    <xf numFmtId="0" fontId="52" fillId="0" borderId="0" xfId="12" applyFont="1" applyAlignment="1">
      <alignment horizontal="center"/>
    </xf>
    <xf numFmtId="0" fontId="52" fillId="0" borderId="0" xfId="12" applyFont="1" applyAlignment="1">
      <alignment horizontal="center" wrapText="1"/>
    </xf>
    <xf numFmtId="3" fontId="38" fillId="4" borderId="12" xfId="12" applyNumberFormat="1" applyFont="1" applyFill="1" applyBorder="1" applyAlignment="1">
      <alignment horizontal="center" vertical="center"/>
    </xf>
    <xf numFmtId="0" fontId="38" fillId="0" borderId="12" xfId="13" applyNumberFormat="1" applyFont="1" applyFill="1" applyBorder="1" applyAlignment="1">
      <alignment horizontal="center" vertical="center"/>
    </xf>
    <xf numFmtId="172" fontId="38" fillId="10" borderId="12" xfId="7" applyNumberFormat="1" applyFont="1" applyFill="1" applyBorder="1" applyAlignment="1">
      <alignment horizontal="center" vertical="center"/>
    </xf>
    <xf numFmtId="0" fontId="52" fillId="0" borderId="0" xfId="12" applyFont="1" applyAlignment="1">
      <alignment horizontal="center" vertical="center"/>
    </xf>
    <xf numFmtId="3" fontId="38" fillId="0" borderId="9" xfId="12" applyNumberFormat="1" applyFont="1" applyBorder="1" applyAlignment="1">
      <alignment horizontal="center" vertical="center"/>
    </xf>
    <xf numFmtId="3" fontId="38" fillId="10" borderId="9" xfId="12" applyNumberFormat="1" applyFont="1" applyFill="1" applyBorder="1" applyAlignment="1">
      <alignment horizontal="center" vertical="center"/>
    </xf>
    <xf numFmtId="0" fontId="51" fillId="0" borderId="0" xfId="12" applyFont="1" applyAlignment="1">
      <alignment horizontal="center" vertical="center"/>
    </xf>
    <xf numFmtId="174" fontId="38" fillId="0" borderId="0" xfId="12" applyNumberFormat="1" applyFont="1"/>
    <xf numFmtId="10" fontId="38" fillId="0" borderId="0" xfId="13" applyNumberFormat="1" applyFont="1"/>
    <xf numFmtId="172" fontId="38" fillId="0" borderId="12" xfId="13" applyNumberFormat="1" applyFont="1" applyFill="1" applyBorder="1" applyAlignment="1">
      <alignment horizontal="center" vertical="center"/>
    </xf>
    <xf numFmtId="0" fontId="38" fillId="10" borderId="12" xfId="7" applyNumberFormat="1" applyFont="1" applyFill="1" applyBorder="1" applyAlignment="1">
      <alignment horizontal="center" vertical="center"/>
    </xf>
    <xf numFmtId="9" fontId="38" fillId="0" borderId="0" xfId="13" applyFont="1"/>
    <xf numFmtId="9" fontId="38" fillId="0" borderId="0" xfId="12" applyNumberFormat="1" applyFont="1"/>
    <xf numFmtId="0" fontId="38" fillId="10" borderId="12" xfId="13" applyNumberFormat="1" applyFont="1" applyFill="1" applyBorder="1" applyAlignment="1">
      <alignment horizontal="center" vertical="center"/>
    </xf>
    <xf numFmtId="0" fontId="38" fillId="0" borderId="0" xfId="13" applyNumberFormat="1" applyFont="1"/>
    <xf numFmtId="2" fontId="38" fillId="10" borderId="8" xfId="12" applyNumberFormat="1" applyFont="1" applyFill="1" applyBorder="1" applyAlignment="1">
      <alignment horizontal="center" vertical="center"/>
    </xf>
    <xf numFmtId="0" fontId="38" fillId="4" borderId="8" xfId="12" applyFont="1" applyFill="1" applyBorder="1" applyAlignment="1">
      <alignment horizontal="left" vertical="center"/>
    </xf>
    <xf numFmtId="2" fontId="38" fillId="10" borderId="9" xfId="12" applyNumberFormat="1" applyFont="1" applyFill="1" applyBorder="1" applyAlignment="1">
      <alignment horizontal="center" vertical="center"/>
    </xf>
    <xf numFmtId="9" fontId="38" fillId="0" borderId="0" xfId="13" applyFont="1" applyFill="1"/>
    <xf numFmtId="3" fontId="38" fillId="4" borderId="9" xfId="12" applyNumberFormat="1" applyFont="1" applyFill="1" applyBorder="1" applyAlignment="1">
      <alignment horizontal="center" vertical="center"/>
    </xf>
    <xf numFmtId="0" fontId="38" fillId="0" borderId="0" xfId="12" applyFont="1" applyAlignment="1">
      <alignment vertical="center"/>
    </xf>
    <xf numFmtId="0" fontId="38" fillId="4" borderId="12" xfId="13" applyNumberFormat="1" applyFont="1" applyFill="1" applyBorder="1" applyAlignment="1">
      <alignment horizontal="center" vertical="center"/>
    </xf>
    <xf numFmtId="0" fontId="38" fillId="4" borderId="10" xfId="12" applyFont="1" applyFill="1" applyBorder="1" applyAlignment="1">
      <alignment horizontal="left" vertical="center"/>
    </xf>
    <xf numFmtId="0" fontId="38" fillId="4" borderId="10" xfId="12" applyFont="1" applyFill="1" applyBorder="1" applyAlignment="1">
      <alignment horizontal="center" vertical="center"/>
    </xf>
    <xf numFmtId="172" fontId="38" fillId="4" borderId="10" xfId="12" applyNumberFormat="1" applyFont="1" applyFill="1" applyBorder="1" applyAlignment="1">
      <alignment horizontal="center" vertical="center"/>
    </xf>
    <xf numFmtId="0" fontId="38" fillId="0" borderId="10" xfId="12" applyFont="1" applyBorder="1" applyAlignment="1">
      <alignment horizontal="center" vertical="center"/>
    </xf>
    <xf numFmtId="172" fontId="38" fillId="10" borderId="10" xfId="12" applyNumberFormat="1" applyFont="1" applyFill="1" applyBorder="1" applyAlignment="1">
      <alignment horizontal="center" vertical="center"/>
    </xf>
    <xf numFmtId="0" fontId="38" fillId="0" borderId="0" xfId="12" applyFont="1" applyAlignment="1">
      <alignment horizontal="center" vertical="center"/>
    </xf>
    <xf numFmtId="0" fontId="39" fillId="4" borderId="0" xfId="12" applyFont="1" applyFill="1" applyAlignment="1">
      <alignment horizontal="left" vertical="center"/>
    </xf>
    <xf numFmtId="0" fontId="67" fillId="0" borderId="0" xfId="12" applyFont="1" applyAlignment="1">
      <alignment horizontal="center"/>
    </xf>
    <xf numFmtId="0" fontId="52" fillId="4" borderId="8" xfId="12" applyFont="1" applyFill="1" applyBorder="1" applyAlignment="1">
      <alignment horizontal="center" vertical="center" wrapText="1"/>
    </xf>
    <xf numFmtId="0" fontId="44" fillId="4" borderId="8" xfId="12" applyFont="1" applyFill="1" applyBorder="1" applyAlignment="1">
      <alignment horizontal="left" vertical="center" wrapText="1"/>
    </xf>
    <xf numFmtId="0" fontId="38" fillId="0" borderId="8" xfId="12" applyFont="1" applyBorder="1" applyAlignment="1">
      <alignment horizontal="center"/>
    </xf>
    <xf numFmtId="0" fontId="38" fillId="4" borderId="8" xfId="12" applyFont="1" applyFill="1" applyBorder="1" applyAlignment="1">
      <alignment horizontal="center"/>
    </xf>
    <xf numFmtId="0" fontId="38" fillId="10" borderId="8" xfId="12" applyFont="1" applyFill="1" applyBorder="1" applyAlignment="1">
      <alignment horizontal="center"/>
    </xf>
    <xf numFmtId="173" fontId="38" fillId="4" borderId="10" xfId="11" applyNumberFormat="1" applyFont="1" applyFill="1" applyBorder="1" applyAlignment="1">
      <alignment horizontal="right" vertical="top"/>
    </xf>
    <xf numFmtId="173" fontId="38" fillId="4" borderId="10" xfId="11" applyNumberFormat="1" applyFont="1" applyFill="1" applyBorder="1" applyAlignment="1">
      <alignment horizontal="right"/>
    </xf>
    <xf numFmtId="1" fontId="38" fillId="4" borderId="10" xfId="12" applyNumberFormat="1" applyFont="1" applyFill="1" applyBorder="1" applyAlignment="1">
      <alignment horizontal="right"/>
    </xf>
    <xf numFmtId="173" fontId="38" fillId="10" borderId="10" xfId="11" applyNumberFormat="1" applyFont="1" applyFill="1" applyBorder="1" applyAlignment="1">
      <alignment horizontal="right"/>
    </xf>
    <xf numFmtId="0" fontId="38" fillId="4" borderId="14" xfId="12" applyFont="1" applyFill="1" applyBorder="1" applyAlignment="1">
      <alignment horizontal="left" vertical="center"/>
    </xf>
    <xf numFmtId="172" fontId="38" fillId="0" borderId="17" xfId="12" applyNumberFormat="1" applyFont="1" applyBorder="1" applyAlignment="1">
      <alignment horizontal="right"/>
    </xf>
    <xf numFmtId="0" fontId="38" fillId="4" borderId="17" xfId="12" applyFont="1" applyFill="1" applyBorder="1" applyAlignment="1">
      <alignment horizontal="right"/>
    </xf>
    <xf numFmtId="0" fontId="38" fillId="10" borderId="17" xfId="12" applyFont="1" applyFill="1" applyBorder="1" applyAlignment="1">
      <alignment horizontal="right"/>
    </xf>
    <xf numFmtId="172" fontId="38" fillId="0" borderId="0" xfId="13" applyNumberFormat="1" applyFont="1" applyFill="1" applyAlignment="1">
      <alignment horizontal="right"/>
    </xf>
    <xf numFmtId="0" fontId="38" fillId="0" borderId="0" xfId="13" applyNumberFormat="1" applyFont="1" applyFill="1" applyAlignment="1">
      <alignment horizontal="right"/>
    </xf>
    <xf numFmtId="0" fontId="38" fillId="10" borderId="0" xfId="13" applyNumberFormat="1" applyFont="1" applyFill="1" applyAlignment="1">
      <alignment horizontal="right"/>
    </xf>
    <xf numFmtId="0" fontId="41" fillId="4" borderId="9" xfId="12" applyFont="1" applyFill="1" applyBorder="1" applyAlignment="1">
      <alignment horizontal="left"/>
    </xf>
    <xf numFmtId="3" fontId="38" fillId="0" borderId="10" xfId="12" applyNumberFormat="1" applyFont="1" applyBorder="1" applyAlignment="1">
      <alignment horizontal="right"/>
    </xf>
    <xf numFmtId="3" fontId="38" fillId="10" borderId="9" xfId="12" applyNumberFormat="1" applyFont="1" applyFill="1" applyBorder="1" applyAlignment="1">
      <alignment horizontal="right"/>
    </xf>
    <xf numFmtId="0" fontId="38" fillId="0" borderId="17" xfId="12" applyFont="1" applyBorder="1" applyAlignment="1">
      <alignment horizontal="right"/>
    </xf>
    <xf numFmtId="4" fontId="38" fillId="10" borderId="17" xfId="12" applyNumberFormat="1" applyFont="1" applyFill="1" applyBorder="1" applyAlignment="1">
      <alignment horizontal="right"/>
    </xf>
    <xf numFmtId="172" fontId="38" fillId="10" borderId="0" xfId="13" applyNumberFormat="1" applyFont="1" applyFill="1" applyAlignment="1">
      <alignment horizontal="right"/>
    </xf>
    <xf numFmtId="0" fontId="44" fillId="0" borderId="9" xfId="12" applyFont="1" applyBorder="1" applyAlignment="1">
      <alignment horizontal="left" vertical="center"/>
    </xf>
    <xf numFmtId="0" fontId="38" fillId="4" borderId="9" xfId="12" applyFont="1" applyFill="1" applyBorder="1" applyAlignment="1">
      <alignment horizontal="left"/>
    </xf>
    <xf numFmtId="3" fontId="38" fillId="4" borderId="10" xfId="12" applyNumberFormat="1" applyFont="1" applyFill="1" applyBorder="1" applyAlignment="1">
      <alignment horizontal="right"/>
    </xf>
    <xf numFmtId="0" fontId="48" fillId="0" borderId="10" xfId="12" applyFont="1" applyBorder="1" applyAlignment="1">
      <alignment horizontal="left" vertical="center"/>
    </xf>
    <xf numFmtId="0" fontId="38" fillId="0" borderId="14" xfId="12" applyFont="1" applyBorder="1" applyAlignment="1">
      <alignment horizontal="left" vertical="center"/>
    </xf>
    <xf numFmtId="4" fontId="38" fillId="0" borderId="17" xfId="12" applyNumberFormat="1" applyFont="1" applyBorder="1" applyAlignment="1">
      <alignment horizontal="right"/>
    </xf>
    <xf numFmtId="4" fontId="38" fillId="4" borderId="17" xfId="12" applyNumberFormat="1" applyFont="1" applyFill="1" applyBorder="1" applyAlignment="1">
      <alignment horizontal="right"/>
    </xf>
    <xf numFmtId="2" fontId="38" fillId="10" borderId="17" xfId="12" applyNumberFormat="1" applyFont="1" applyFill="1" applyBorder="1" applyAlignment="1">
      <alignment horizontal="right"/>
    </xf>
    <xf numFmtId="0" fontId="38" fillId="0" borderId="12" xfId="12" applyFont="1" applyBorder="1" applyAlignment="1">
      <alignment horizontal="left" vertical="center"/>
    </xf>
    <xf numFmtId="169" fontId="38" fillId="0" borderId="0" xfId="13" applyNumberFormat="1" applyFont="1" applyFill="1" applyAlignment="1">
      <alignment horizontal="right"/>
    </xf>
    <xf numFmtId="169" fontId="38" fillId="4" borderId="0" xfId="13" applyNumberFormat="1" applyFont="1" applyFill="1" applyAlignment="1">
      <alignment horizontal="right"/>
    </xf>
    <xf numFmtId="1" fontId="38" fillId="10" borderId="0" xfId="13" applyNumberFormat="1" applyFont="1" applyFill="1" applyAlignment="1">
      <alignment horizontal="right"/>
    </xf>
    <xf numFmtId="3" fontId="38" fillId="0" borderId="9" xfId="12" applyNumberFormat="1" applyFont="1" applyBorder="1" applyAlignment="1">
      <alignment horizontal="right"/>
    </xf>
    <xf numFmtId="2" fontId="38" fillId="0" borderId="12" xfId="12" applyNumberFormat="1" applyFont="1" applyBorder="1" applyAlignment="1">
      <alignment horizontal="right"/>
    </xf>
    <xf numFmtId="0" fontId="38" fillId="4" borderId="12" xfId="12" applyFont="1" applyFill="1" applyBorder="1" applyAlignment="1">
      <alignment horizontal="right"/>
    </xf>
    <xf numFmtId="0" fontId="38" fillId="10" borderId="12" xfId="12" applyFont="1" applyFill="1" applyBorder="1" applyAlignment="1">
      <alignment horizontal="right"/>
    </xf>
    <xf numFmtId="0" fontId="52" fillId="4" borderId="0" xfId="12" applyFont="1" applyFill="1" applyAlignment="1">
      <alignment horizontal="center" vertical="center"/>
    </xf>
    <xf numFmtId="0" fontId="44" fillId="4" borderId="10" xfId="12" applyFont="1" applyFill="1" applyBorder="1" applyAlignment="1">
      <alignment horizontal="left" vertical="center" wrapText="1"/>
    </xf>
    <xf numFmtId="173" fontId="38" fillId="0" borderId="10" xfId="11" applyNumberFormat="1" applyFont="1" applyBorder="1" applyAlignment="1">
      <alignment horizontal="center" vertical="center"/>
    </xf>
    <xf numFmtId="173" fontId="38" fillId="4" borderId="10" xfId="11" applyNumberFormat="1" applyFont="1" applyFill="1" applyBorder="1" applyAlignment="1">
      <alignment horizontal="center" vertical="center"/>
    </xf>
    <xf numFmtId="3" fontId="38" fillId="10" borderId="10" xfId="12" applyNumberFormat="1" applyFont="1" applyFill="1" applyBorder="1" applyAlignment="1">
      <alignment horizontal="center" vertical="center"/>
    </xf>
    <xf numFmtId="0" fontId="38" fillId="4" borderId="26" xfId="12" applyFont="1" applyFill="1" applyBorder="1" applyAlignment="1">
      <alignment horizontal="left" vertical="center"/>
    </xf>
    <xf numFmtId="0" fontId="38" fillId="0" borderId="17" xfId="12" applyFont="1" applyBorder="1" applyAlignment="1">
      <alignment horizontal="center" vertical="center"/>
    </xf>
    <xf numFmtId="0" fontId="38" fillId="4" borderId="17" xfId="12" applyFont="1" applyFill="1" applyBorder="1" applyAlignment="1">
      <alignment horizontal="center" vertical="center"/>
    </xf>
    <xf numFmtId="0" fontId="38" fillId="10" borderId="17" xfId="12" applyFont="1" applyFill="1" applyBorder="1" applyAlignment="1">
      <alignment horizontal="center" vertical="center"/>
    </xf>
    <xf numFmtId="0" fontId="38" fillId="4" borderId="0" xfId="12" applyFont="1" applyFill="1" applyAlignment="1">
      <alignment horizontal="left" vertical="center"/>
    </xf>
    <xf numFmtId="172" fontId="38" fillId="0" borderId="8" xfId="12" applyNumberFormat="1" applyFont="1" applyBorder="1" applyAlignment="1">
      <alignment horizontal="center" vertical="center"/>
    </xf>
    <xf numFmtId="0" fontId="44" fillId="0" borderId="10" xfId="12" applyFont="1" applyBorder="1" applyAlignment="1">
      <alignment horizontal="left" vertical="center" wrapText="1"/>
    </xf>
    <xf numFmtId="4" fontId="38" fillId="0" borderId="8" xfId="12" applyNumberFormat="1" applyFont="1" applyBorder="1" applyAlignment="1">
      <alignment horizontal="center" vertical="center"/>
    </xf>
    <xf numFmtId="4" fontId="38" fillId="4" borderId="8" xfId="12" applyNumberFormat="1" applyFont="1" applyFill="1" applyBorder="1" applyAlignment="1">
      <alignment horizontal="center" vertical="center"/>
    </xf>
    <xf numFmtId="4" fontId="38" fillId="10" borderId="8" xfId="12" applyNumberFormat="1" applyFont="1" applyFill="1" applyBorder="1" applyAlignment="1">
      <alignment horizontal="center" vertical="center"/>
    </xf>
    <xf numFmtId="173" fontId="38" fillId="0" borderId="27" xfId="11" applyNumberFormat="1" applyFont="1" applyBorder="1" applyAlignment="1">
      <alignment horizontal="center" vertical="center"/>
    </xf>
    <xf numFmtId="0" fontId="37" fillId="0" borderId="0" xfId="12" applyFont="1"/>
    <xf numFmtId="0" fontId="38" fillId="0" borderId="28" xfId="12" applyFont="1" applyBorder="1" applyAlignment="1">
      <alignment horizontal="left" vertical="center"/>
    </xf>
    <xf numFmtId="172" fontId="38" fillId="10" borderId="17" xfId="12" applyNumberFormat="1" applyFont="1" applyFill="1" applyBorder="1" applyAlignment="1">
      <alignment horizontal="center" vertical="center"/>
    </xf>
    <xf numFmtId="4" fontId="38" fillId="10" borderId="10" xfId="12" applyNumberFormat="1" applyFont="1" applyFill="1" applyBorder="1" applyAlignment="1">
      <alignment horizontal="center" vertical="center"/>
    </xf>
    <xf numFmtId="0" fontId="48" fillId="4" borderId="0" xfId="12" applyFont="1" applyFill="1" applyAlignment="1">
      <alignment horizontal="left" vertical="center"/>
    </xf>
    <xf numFmtId="0" fontId="38" fillId="10" borderId="10" xfId="12" applyFont="1" applyFill="1" applyBorder="1" applyAlignment="1">
      <alignment horizontal="center" vertical="center"/>
    </xf>
    <xf numFmtId="0" fontId="38" fillId="4" borderId="28" xfId="12" applyFont="1" applyFill="1" applyBorder="1" applyAlignment="1">
      <alignment horizontal="left" vertical="center"/>
    </xf>
    <xf numFmtId="174" fontId="38" fillId="10" borderId="12" xfId="12" applyNumberFormat="1" applyFont="1" applyFill="1" applyBorder="1" applyAlignment="1">
      <alignment horizontal="center" vertical="center"/>
    </xf>
    <xf numFmtId="174" fontId="38" fillId="0" borderId="8" xfId="12" applyNumberFormat="1" applyFont="1" applyBorder="1" applyAlignment="1">
      <alignment horizontal="center" vertical="center"/>
    </xf>
    <xf numFmtId="174" fontId="38" fillId="4" borderId="8" xfId="12" applyNumberFormat="1" applyFont="1" applyFill="1" applyBorder="1" applyAlignment="1">
      <alignment horizontal="center" vertical="center"/>
    </xf>
    <xf numFmtId="174" fontId="38" fillId="10" borderId="8" xfId="12" applyNumberFormat="1" applyFont="1" applyFill="1" applyBorder="1" applyAlignment="1">
      <alignment horizontal="center" vertical="center"/>
    </xf>
    <xf numFmtId="174" fontId="38" fillId="0" borderId="0" xfId="12" applyNumberFormat="1" applyFont="1" applyAlignment="1">
      <alignment horizontal="center" vertical="center"/>
    </xf>
    <xf numFmtId="174" fontId="38" fillId="4" borderId="27" xfId="12" applyNumberFormat="1" applyFont="1" applyFill="1" applyBorder="1" applyAlignment="1">
      <alignment horizontal="center" vertical="center"/>
    </xf>
    <xf numFmtId="0" fontId="38" fillId="10" borderId="0" xfId="12" applyFont="1" applyFill="1" applyAlignment="1">
      <alignment horizontal="center" vertical="center"/>
    </xf>
    <xf numFmtId="174" fontId="38" fillId="0" borderId="12" xfId="12" applyNumberFormat="1" applyFont="1" applyBorder="1" applyAlignment="1">
      <alignment horizontal="center" vertical="center"/>
    </xf>
    <xf numFmtId="175" fontId="38" fillId="10" borderId="12" xfId="12" applyNumberFormat="1" applyFont="1" applyFill="1" applyBorder="1" applyAlignment="1">
      <alignment horizontal="center" vertical="center"/>
    </xf>
    <xf numFmtId="174" fontId="38" fillId="0" borderId="27" xfId="12" applyNumberFormat="1" applyFont="1" applyBorder="1" applyAlignment="1">
      <alignment horizontal="center" vertical="center"/>
    </xf>
    <xf numFmtId="174" fontId="38" fillId="4" borderId="0" xfId="12" applyNumberFormat="1" applyFont="1" applyFill="1" applyAlignment="1">
      <alignment horizontal="center" vertical="center"/>
    </xf>
    <xf numFmtId="174" fontId="38" fillId="4" borderId="12" xfId="12" applyNumberFormat="1" applyFont="1" applyFill="1" applyBorder="1" applyAlignment="1">
      <alignment horizontal="center" vertical="center"/>
    </xf>
    <xf numFmtId="176" fontId="38" fillId="10" borderId="12" xfId="12" applyNumberFormat="1" applyFont="1" applyFill="1" applyBorder="1" applyAlignment="1">
      <alignment horizontal="center" vertical="center"/>
    </xf>
    <xf numFmtId="0" fontId="69" fillId="0" borderId="0" xfId="12" applyFont="1" applyAlignment="1">
      <alignment horizontal="center" vertical="center"/>
    </xf>
    <xf numFmtId="0" fontId="2" fillId="4" borderId="0" xfId="12" applyFill="1"/>
    <xf numFmtId="0" fontId="52" fillId="4" borderId="0" xfId="12" applyFont="1" applyFill="1" applyAlignment="1">
      <alignment horizontal="left"/>
    </xf>
    <xf numFmtId="0" fontId="52" fillId="4" borderId="9" xfId="12" applyFont="1" applyFill="1" applyBorder="1" applyAlignment="1">
      <alignment horizontal="center" vertical="center" wrapText="1"/>
    </xf>
    <xf numFmtId="0" fontId="38" fillId="4" borderId="9" xfId="12" applyFont="1" applyFill="1" applyBorder="1" applyAlignment="1">
      <alignment horizontal="center" vertical="center" wrapText="1"/>
    </xf>
    <xf numFmtId="0" fontId="38" fillId="4" borderId="10" xfId="12" applyFont="1" applyFill="1" applyBorder="1" applyAlignment="1">
      <alignment horizontal="center" vertical="center" wrapText="1"/>
    </xf>
    <xf numFmtId="173" fontId="51" fillId="10" borderId="14" xfId="11" applyNumberFormat="1" applyFont="1" applyFill="1" applyBorder="1" applyAlignment="1">
      <alignment horizontal="right"/>
    </xf>
    <xf numFmtId="9" fontId="51" fillId="10" borderId="14" xfId="11" applyNumberFormat="1" applyFont="1" applyFill="1" applyBorder="1" applyAlignment="1">
      <alignment horizontal="center"/>
    </xf>
    <xf numFmtId="0" fontId="51" fillId="10" borderId="14" xfId="11" applyNumberFormat="1" applyFont="1" applyFill="1" applyBorder="1" applyAlignment="1">
      <alignment horizontal="right"/>
    </xf>
    <xf numFmtId="49" fontId="48" fillId="4" borderId="14" xfId="12" applyNumberFormat="1" applyFont="1" applyFill="1" applyBorder="1" applyAlignment="1">
      <alignment horizontal="left"/>
    </xf>
    <xf numFmtId="173" fontId="48" fillId="4" borderId="14" xfId="11" applyNumberFormat="1" applyFont="1" applyFill="1" applyBorder="1" applyAlignment="1">
      <alignment horizontal="right"/>
    </xf>
    <xf numFmtId="172" fontId="48" fillId="4" borderId="14" xfId="11" applyNumberFormat="1" applyFont="1" applyFill="1" applyBorder="1" applyAlignment="1">
      <alignment horizontal="center"/>
    </xf>
    <xf numFmtId="0" fontId="51" fillId="10" borderId="14" xfId="11" applyNumberFormat="1" applyFont="1" applyFill="1" applyBorder="1" applyAlignment="1">
      <alignment horizontal="center"/>
    </xf>
    <xf numFmtId="172" fontId="48" fillId="4" borderId="17" xfId="11" applyNumberFormat="1" applyFont="1" applyFill="1" applyBorder="1" applyAlignment="1">
      <alignment horizontal="center"/>
    </xf>
    <xf numFmtId="173" fontId="48" fillId="4" borderId="17" xfId="11" applyNumberFormat="1" applyFont="1" applyFill="1" applyBorder="1" applyAlignment="1">
      <alignment horizontal="right"/>
    </xf>
    <xf numFmtId="0" fontId="55" fillId="4" borderId="0" xfId="12" applyFont="1" applyFill="1" applyAlignment="1">
      <alignment horizontal="right"/>
    </xf>
    <xf numFmtId="1" fontId="55" fillId="4" borderId="0" xfId="12" applyNumberFormat="1" applyFont="1" applyFill="1" applyAlignment="1">
      <alignment horizontal="right"/>
    </xf>
    <xf numFmtId="9" fontId="55" fillId="4" borderId="0" xfId="13" applyFont="1" applyFill="1" applyBorder="1" applyAlignment="1">
      <alignment horizontal="center"/>
    </xf>
    <xf numFmtId="49" fontId="55" fillId="4" borderId="0" xfId="13" applyNumberFormat="1" applyFont="1" applyFill="1" applyBorder="1" applyAlignment="1">
      <alignment horizontal="right"/>
    </xf>
    <xf numFmtId="0" fontId="51" fillId="10" borderId="14" xfId="11" applyNumberFormat="1" applyFont="1" applyFill="1" applyBorder="1" applyAlignment="1">
      <alignment horizontal="center" vertical="center"/>
    </xf>
    <xf numFmtId="0" fontId="37" fillId="4" borderId="0" xfId="12" applyFont="1" applyFill="1"/>
    <xf numFmtId="173" fontId="48" fillId="4" borderId="14" xfId="11" applyNumberFormat="1" applyFont="1" applyFill="1" applyBorder="1" applyAlignment="1">
      <alignment horizontal="center"/>
    </xf>
    <xf numFmtId="173" fontId="48" fillId="4" borderId="17" xfId="11" applyNumberFormat="1" applyFont="1" applyFill="1" applyBorder="1" applyAlignment="1">
      <alignment horizontal="center"/>
    </xf>
    <xf numFmtId="169" fontId="51" fillId="10" borderId="14" xfId="11" applyNumberFormat="1" applyFont="1" applyFill="1" applyBorder="1" applyAlignment="1">
      <alignment horizontal="center" vertical="center"/>
    </xf>
    <xf numFmtId="172" fontId="51" fillId="10" borderId="14" xfId="11" applyNumberFormat="1" applyFont="1" applyFill="1" applyBorder="1" applyAlignment="1">
      <alignment horizontal="right"/>
    </xf>
    <xf numFmtId="0" fontId="48" fillId="4" borderId="14" xfId="11" applyNumberFormat="1" applyFont="1" applyFill="1" applyBorder="1" applyAlignment="1">
      <alignment horizontal="center"/>
    </xf>
    <xf numFmtId="1" fontId="2" fillId="4" borderId="0" xfId="12" applyNumberFormat="1" applyFill="1"/>
    <xf numFmtId="1" fontId="38" fillId="4" borderId="0" xfId="12" applyNumberFormat="1" applyFont="1" applyFill="1"/>
    <xf numFmtId="1" fontId="38" fillId="4" borderId="9" xfId="12" applyNumberFormat="1" applyFont="1" applyFill="1" applyBorder="1" applyAlignment="1">
      <alignment horizontal="center" vertical="center" wrapText="1"/>
    </xf>
    <xf numFmtId="0" fontId="38" fillId="4" borderId="10" xfId="12" applyFont="1" applyFill="1" applyBorder="1" applyAlignment="1">
      <alignment horizontal="right" vertical="center" wrapText="1"/>
    </xf>
    <xf numFmtId="1" fontId="38" fillId="4" borderId="10" xfId="12" applyNumberFormat="1" applyFont="1" applyFill="1" applyBorder="1" applyAlignment="1">
      <alignment horizontal="right" vertical="center" wrapText="1"/>
    </xf>
    <xf numFmtId="0" fontId="2" fillId="4" borderId="0" xfId="12" applyFill="1" applyAlignment="1">
      <alignment horizontal="right"/>
    </xf>
    <xf numFmtId="177" fontId="51" fillId="10" borderId="14" xfId="11" applyNumberFormat="1" applyFont="1" applyFill="1" applyBorder="1" applyAlignment="1">
      <alignment horizontal="right"/>
    </xf>
    <xf numFmtId="168" fontId="51" fillId="10" borderId="14" xfId="12" applyNumberFormat="1" applyFont="1" applyFill="1" applyBorder="1" applyAlignment="1">
      <alignment horizontal="right"/>
    </xf>
    <xf numFmtId="168" fontId="51" fillId="10" borderId="14" xfId="13" applyNumberFormat="1" applyFont="1" applyFill="1" applyBorder="1" applyAlignment="1">
      <alignment horizontal="right"/>
    </xf>
    <xf numFmtId="4" fontId="51" fillId="10" borderId="14" xfId="12" applyNumberFormat="1" applyFont="1" applyFill="1" applyBorder="1" applyAlignment="1">
      <alignment horizontal="right"/>
    </xf>
    <xf numFmtId="0" fontId="2" fillId="4" borderId="14" xfId="12" applyFill="1" applyBorder="1"/>
    <xf numFmtId="177" fontId="48" fillId="4" borderId="14" xfId="11" applyNumberFormat="1" applyFont="1" applyFill="1" applyBorder="1" applyAlignment="1">
      <alignment horizontal="right"/>
    </xf>
    <xf numFmtId="168" fontId="48" fillId="4" borderId="14" xfId="12" applyNumberFormat="1" applyFont="1" applyFill="1" applyBorder="1" applyAlignment="1">
      <alignment horizontal="right"/>
    </xf>
    <xf numFmtId="0" fontId="48" fillId="4" borderId="14" xfId="12" applyFont="1" applyFill="1" applyBorder="1" applyAlignment="1">
      <alignment horizontal="right"/>
    </xf>
    <xf numFmtId="3" fontId="48" fillId="4" borderId="14" xfId="12" applyNumberFormat="1" applyFont="1" applyFill="1" applyBorder="1" applyAlignment="1">
      <alignment horizontal="right"/>
    </xf>
    <xf numFmtId="2" fontId="48" fillId="4" borderId="14" xfId="12" applyNumberFormat="1" applyFont="1" applyFill="1" applyBorder="1" applyAlignment="1">
      <alignment horizontal="right"/>
    </xf>
    <xf numFmtId="177" fontId="48" fillId="4" borderId="17" xfId="11" applyNumberFormat="1" applyFont="1" applyFill="1" applyBorder="1" applyAlignment="1">
      <alignment horizontal="right"/>
    </xf>
    <xf numFmtId="0" fontId="48" fillId="4" borderId="17" xfId="12" applyFont="1" applyFill="1" applyBorder="1" applyAlignment="1">
      <alignment horizontal="right"/>
    </xf>
    <xf numFmtId="168" fontId="48" fillId="4" borderId="17" xfId="12" applyNumberFormat="1" applyFont="1" applyFill="1" applyBorder="1" applyAlignment="1">
      <alignment horizontal="right"/>
    </xf>
    <xf numFmtId="3" fontId="48" fillId="4" borderId="17" xfId="12" applyNumberFormat="1" applyFont="1" applyFill="1" applyBorder="1" applyAlignment="1">
      <alignment horizontal="right"/>
    </xf>
    <xf numFmtId="0" fontId="48" fillId="4" borderId="14" xfId="14" applyNumberFormat="1" applyFont="1" applyFill="1" applyBorder="1" applyAlignment="1">
      <alignment horizontal="right"/>
    </xf>
    <xf numFmtId="172" fontId="48" fillId="4" borderId="14" xfId="12" applyNumberFormat="1" applyFont="1" applyFill="1" applyBorder="1" applyAlignment="1">
      <alignment horizontal="right"/>
    </xf>
    <xf numFmtId="172" fontId="48" fillId="4" borderId="14" xfId="14" applyNumberFormat="1" applyFont="1" applyFill="1" applyBorder="1" applyAlignment="1">
      <alignment horizontal="right"/>
    </xf>
    <xf numFmtId="168" fontId="51" fillId="10" borderId="14" xfId="9" applyNumberFormat="1" applyFont="1" applyFill="1" applyBorder="1" applyAlignment="1">
      <alignment horizontal="right"/>
    </xf>
    <xf numFmtId="4" fontId="51" fillId="10" borderId="14" xfId="9" applyNumberFormat="1" applyFont="1" applyFill="1" applyBorder="1" applyAlignment="1">
      <alignment horizontal="right"/>
    </xf>
    <xf numFmtId="172" fontId="2" fillId="4" borderId="0" xfId="7" applyNumberFormat="1" applyFont="1" applyFill="1"/>
    <xf numFmtId="2" fontId="2" fillId="4" borderId="0" xfId="7" applyNumberFormat="1" applyFont="1" applyFill="1" applyAlignment="1">
      <alignment horizontal="right"/>
    </xf>
    <xf numFmtId="172" fontId="38" fillId="4" borderId="0" xfId="7" applyNumberFormat="1" applyFont="1" applyFill="1"/>
    <xf numFmtId="2" fontId="38" fillId="4" borderId="0" xfId="7" applyNumberFormat="1" applyFont="1" applyFill="1" applyAlignment="1">
      <alignment horizontal="right"/>
    </xf>
    <xf numFmtId="172" fontId="38" fillId="4" borderId="9" xfId="7" applyNumberFormat="1" applyFont="1" applyFill="1" applyBorder="1" applyAlignment="1">
      <alignment horizontal="center" vertical="center" wrapText="1"/>
    </xf>
    <xf numFmtId="2" fontId="38" fillId="4" borderId="9" xfId="7" applyNumberFormat="1" applyFont="1" applyFill="1" applyBorder="1" applyAlignment="1">
      <alignment horizontal="right" vertical="center" wrapText="1"/>
    </xf>
    <xf numFmtId="0" fontId="38" fillId="4" borderId="9" xfId="12" applyFont="1" applyFill="1" applyBorder="1" applyAlignment="1">
      <alignment horizontal="right" vertical="center" wrapText="1"/>
    </xf>
    <xf numFmtId="172" fontId="38" fillId="4" borderId="9" xfId="7" applyNumberFormat="1" applyFont="1" applyFill="1" applyBorder="1" applyAlignment="1">
      <alignment horizontal="right" vertical="center" wrapText="1"/>
    </xf>
    <xf numFmtId="1" fontId="38" fillId="4" borderId="9" xfId="12" applyNumberFormat="1" applyFont="1" applyFill="1" applyBorder="1" applyAlignment="1">
      <alignment horizontal="right" vertical="center" wrapText="1"/>
    </xf>
    <xf numFmtId="1" fontId="51" fillId="10" borderId="0" xfId="12" applyNumberFormat="1" applyFont="1" applyFill="1" applyAlignment="1">
      <alignment horizontal="right"/>
    </xf>
    <xf numFmtId="173" fontId="51" fillId="10" borderId="0" xfId="11" applyNumberFormat="1" applyFont="1" applyFill="1" applyAlignment="1">
      <alignment horizontal="right"/>
    </xf>
    <xf numFmtId="1" fontId="51" fillId="10" borderId="0" xfId="7" applyNumberFormat="1" applyFont="1" applyFill="1" applyBorder="1" applyAlignment="1">
      <alignment horizontal="right"/>
    </xf>
    <xf numFmtId="3" fontId="51" fillId="10" borderId="14" xfId="12" applyNumberFormat="1" applyFont="1" applyFill="1" applyBorder="1" applyAlignment="1">
      <alignment horizontal="right"/>
    </xf>
    <xf numFmtId="172" fontId="51" fillId="10" borderId="14" xfId="12" applyNumberFormat="1" applyFont="1" applyFill="1" applyBorder="1" applyAlignment="1">
      <alignment horizontal="right"/>
    </xf>
    <xf numFmtId="1" fontId="48" fillId="4" borderId="14" xfId="12" applyNumberFormat="1" applyFont="1" applyFill="1" applyBorder="1" applyAlignment="1">
      <alignment horizontal="right"/>
    </xf>
    <xf numFmtId="1" fontId="48" fillId="4" borderId="14" xfId="13" applyNumberFormat="1" applyFont="1" applyFill="1" applyBorder="1" applyAlignment="1">
      <alignment horizontal="right"/>
    </xf>
    <xf numFmtId="1" fontId="48" fillId="4" borderId="12" xfId="12" applyNumberFormat="1" applyFont="1" applyFill="1" applyBorder="1" applyAlignment="1">
      <alignment horizontal="right"/>
    </xf>
    <xf numFmtId="173" fontId="48" fillId="4" borderId="12" xfId="11" applyNumberFormat="1" applyFont="1" applyFill="1" applyBorder="1" applyAlignment="1">
      <alignment horizontal="right"/>
    </xf>
    <xf numFmtId="4" fontId="48" fillId="4" borderId="14" xfId="12" applyNumberFormat="1" applyFont="1" applyFill="1" applyBorder="1" applyAlignment="1">
      <alignment horizontal="right"/>
    </xf>
    <xf numFmtId="1" fontId="51" fillId="10" borderId="0" xfId="13" applyNumberFormat="1" applyFont="1" applyFill="1" applyBorder="1" applyAlignment="1">
      <alignment horizontal="right"/>
    </xf>
    <xf numFmtId="168" fontId="48" fillId="4" borderId="14" xfId="12" applyNumberFormat="1" applyFont="1" applyFill="1" applyBorder="1" applyAlignment="1">
      <alignment horizontal="right" indent="1"/>
    </xf>
    <xf numFmtId="1" fontId="48" fillId="4" borderId="17" xfId="12" applyNumberFormat="1" applyFont="1" applyFill="1" applyBorder="1" applyAlignment="1">
      <alignment horizontal="right"/>
    </xf>
    <xf numFmtId="4" fontId="48" fillId="4" borderId="17" xfId="12" applyNumberFormat="1" applyFont="1" applyFill="1" applyBorder="1" applyAlignment="1">
      <alignment horizontal="right"/>
    </xf>
    <xf numFmtId="172" fontId="48" fillId="4" borderId="17" xfId="12" applyNumberFormat="1" applyFont="1" applyFill="1" applyBorder="1" applyAlignment="1">
      <alignment horizontal="right"/>
    </xf>
    <xf numFmtId="177" fontId="51" fillId="10" borderId="0" xfId="11" applyNumberFormat="1" applyFont="1" applyFill="1" applyAlignment="1">
      <alignment horizontal="right"/>
    </xf>
    <xf numFmtId="172" fontId="51" fillId="10" borderId="0" xfId="12" applyNumberFormat="1" applyFont="1" applyFill="1" applyAlignment="1">
      <alignment horizontal="right"/>
    </xf>
    <xf numFmtId="172" fontId="51" fillId="10" borderId="0" xfId="7" applyNumberFormat="1" applyFont="1" applyFill="1" applyAlignment="1">
      <alignment horizontal="right"/>
    </xf>
    <xf numFmtId="2" fontId="51" fillId="10" borderId="0" xfId="7" applyNumberFormat="1" applyFont="1" applyFill="1" applyAlignment="1">
      <alignment horizontal="right"/>
    </xf>
    <xf numFmtId="177" fontId="48" fillId="4" borderId="12" xfId="11" applyNumberFormat="1" applyFont="1" applyFill="1" applyBorder="1" applyAlignment="1">
      <alignment horizontal="right"/>
    </xf>
    <xf numFmtId="172" fontId="48" fillId="4" borderId="12" xfId="12" applyNumberFormat="1" applyFont="1" applyFill="1" applyBorder="1" applyAlignment="1">
      <alignment horizontal="right"/>
    </xf>
    <xf numFmtId="2" fontId="48" fillId="4" borderId="12" xfId="12" applyNumberFormat="1" applyFont="1" applyFill="1" applyBorder="1" applyAlignment="1">
      <alignment horizontal="right"/>
    </xf>
    <xf numFmtId="177" fontId="51" fillId="10" borderId="0" xfId="11" applyNumberFormat="1" applyFont="1" applyFill="1" applyBorder="1" applyAlignment="1">
      <alignment horizontal="right"/>
    </xf>
    <xf numFmtId="2" fontId="51" fillId="10" borderId="0" xfId="12" applyNumberFormat="1" applyFont="1" applyFill="1" applyAlignment="1">
      <alignment horizontal="right"/>
    </xf>
    <xf numFmtId="1" fontId="48" fillId="4" borderId="14" xfId="7" applyNumberFormat="1" applyFont="1" applyFill="1" applyBorder="1" applyAlignment="1">
      <alignment horizontal="right"/>
    </xf>
    <xf numFmtId="0" fontId="48" fillId="4" borderId="14" xfId="7" applyNumberFormat="1" applyFont="1" applyFill="1" applyBorder="1" applyAlignment="1">
      <alignment horizontal="right"/>
    </xf>
    <xf numFmtId="173" fontId="51" fillId="10" borderId="0" xfId="11" applyNumberFormat="1" applyFont="1" applyFill="1" applyBorder="1" applyAlignment="1">
      <alignment horizontal="right"/>
    </xf>
    <xf numFmtId="2" fontId="51" fillId="10" borderId="0" xfId="13" applyNumberFormat="1" applyFont="1" applyFill="1" applyBorder="1" applyAlignment="1">
      <alignment horizontal="right"/>
    </xf>
    <xf numFmtId="2" fontId="48" fillId="4" borderId="14" xfId="7" applyNumberFormat="1" applyFont="1" applyFill="1" applyBorder="1" applyAlignment="1">
      <alignment horizontal="right"/>
    </xf>
    <xf numFmtId="177" fontId="48" fillId="0" borderId="14" xfId="11" applyNumberFormat="1" applyFont="1" applyBorder="1" applyAlignment="1">
      <alignment horizontal="right"/>
    </xf>
    <xf numFmtId="1" fontId="48" fillId="0" borderId="14" xfId="12" applyNumberFormat="1" applyFont="1" applyBorder="1" applyAlignment="1">
      <alignment horizontal="right"/>
    </xf>
    <xf numFmtId="172" fontId="48" fillId="4" borderId="14" xfId="7" applyNumberFormat="1" applyFont="1" applyFill="1" applyBorder="1" applyAlignment="1">
      <alignment horizontal="right"/>
    </xf>
    <xf numFmtId="172" fontId="51" fillId="10" borderId="0" xfId="13" applyNumberFormat="1" applyFont="1" applyFill="1" applyBorder="1" applyAlignment="1">
      <alignment horizontal="right"/>
    </xf>
    <xf numFmtId="168" fontId="48" fillId="4" borderId="14" xfId="14" applyNumberFormat="1" applyFont="1" applyFill="1" applyBorder="1" applyAlignment="1">
      <alignment horizontal="right"/>
    </xf>
    <xf numFmtId="1" fontId="51" fillId="10" borderId="0" xfId="12" applyNumberFormat="1" applyFont="1" applyFill="1" applyAlignment="1">
      <alignment horizontal="right" vertical="center"/>
    </xf>
    <xf numFmtId="172" fontId="51" fillId="10" borderId="0" xfId="12" applyNumberFormat="1" applyFont="1" applyFill="1" applyAlignment="1">
      <alignment horizontal="right" vertical="center"/>
    </xf>
    <xf numFmtId="173" fontId="51" fillId="10" borderId="0" xfId="11" applyNumberFormat="1" applyFont="1" applyFill="1" applyAlignment="1">
      <alignment horizontal="right" vertical="center"/>
    </xf>
    <xf numFmtId="172" fontId="51" fillId="10" borderId="0" xfId="7" applyNumberFormat="1" applyFont="1" applyFill="1" applyBorder="1" applyAlignment="1">
      <alignment horizontal="right"/>
    </xf>
    <xf numFmtId="2" fontId="51" fillId="10" borderId="0" xfId="7" applyNumberFormat="1" applyFont="1" applyFill="1" applyBorder="1" applyAlignment="1">
      <alignment horizontal="right"/>
    </xf>
    <xf numFmtId="172" fontId="48" fillId="4" borderId="12" xfId="7" applyNumberFormat="1" applyFont="1" applyFill="1" applyBorder="1" applyAlignment="1">
      <alignment horizontal="right"/>
    </xf>
    <xf numFmtId="2" fontId="48" fillId="4" borderId="12" xfId="7" applyNumberFormat="1" applyFont="1" applyFill="1" applyBorder="1" applyAlignment="1">
      <alignment horizontal="right"/>
    </xf>
    <xf numFmtId="2" fontId="48" fillId="4" borderId="17" xfId="12" applyNumberFormat="1" applyFont="1" applyFill="1" applyBorder="1" applyAlignment="1">
      <alignment horizontal="right"/>
    </xf>
    <xf numFmtId="1" fontId="48" fillId="4" borderId="17" xfId="7" applyNumberFormat="1" applyFont="1" applyFill="1" applyBorder="1" applyAlignment="1">
      <alignment horizontal="right"/>
    </xf>
    <xf numFmtId="2" fontId="48" fillId="4" borderId="17" xfId="7" applyNumberFormat="1" applyFont="1" applyFill="1" applyBorder="1" applyAlignment="1">
      <alignment horizontal="right"/>
    </xf>
    <xf numFmtId="1" fontId="48" fillId="4" borderId="12" xfId="7" applyNumberFormat="1" applyFont="1" applyFill="1" applyBorder="1" applyAlignment="1">
      <alignment horizontal="right"/>
    </xf>
    <xf numFmtId="1" fontId="51" fillId="10" borderId="31" xfId="12" applyNumberFormat="1" applyFont="1" applyFill="1" applyBorder="1" applyAlignment="1">
      <alignment horizontal="right"/>
    </xf>
    <xf numFmtId="173" fontId="51" fillId="10" borderId="31" xfId="11" applyNumberFormat="1" applyFont="1" applyFill="1" applyBorder="1" applyAlignment="1">
      <alignment horizontal="right"/>
    </xf>
    <xf numFmtId="172" fontId="51" fillId="10" borderId="31" xfId="7" applyNumberFormat="1" applyFont="1" applyFill="1" applyBorder="1" applyAlignment="1">
      <alignment horizontal="right"/>
    </xf>
    <xf numFmtId="177" fontId="51" fillId="10" borderId="31" xfId="11" applyNumberFormat="1" applyFont="1" applyFill="1" applyBorder="1" applyAlignment="1">
      <alignment horizontal="right"/>
    </xf>
    <xf numFmtId="2" fontId="51" fillId="10" borderId="31" xfId="7" applyNumberFormat="1" applyFont="1" applyFill="1" applyBorder="1" applyAlignment="1">
      <alignment horizontal="right"/>
    </xf>
    <xf numFmtId="172" fontId="48" fillId="4" borderId="17" xfId="7" applyNumberFormat="1" applyFont="1" applyFill="1" applyBorder="1" applyAlignment="1">
      <alignment horizontal="right"/>
    </xf>
    <xf numFmtId="0" fontId="48" fillId="4" borderId="17" xfId="7" applyNumberFormat="1" applyFont="1" applyFill="1" applyBorder="1" applyAlignment="1">
      <alignment horizontal="right"/>
    </xf>
    <xf numFmtId="1" fontId="51" fillId="10" borderId="31" xfId="12" applyNumberFormat="1" applyFont="1" applyFill="1" applyBorder="1" applyAlignment="1">
      <alignment horizontal="right" vertical="center"/>
    </xf>
    <xf numFmtId="1" fontId="48" fillId="4" borderId="17" xfId="13" applyNumberFormat="1" applyFont="1" applyFill="1" applyBorder="1" applyAlignment="1">
      <alignment horizontal="right"/>
    </xf>
    <xf numFmtId="1" fontId="48" fillId="4" borderId="32" xfId="12" applyNumberFormat="1" applyFont="1" applyFill="1" applyBorder="1" applyAlignment="1">
      <alignment horizontal="right"/>
    </xf>
    <xf numFmtId="1" fontId="48" fillId="4" borderId="0" xfId="12" applyNumberFormat="1" applyFont="1" applyFill="1" applyAlignment="1">
      <alignment horizontal="right"/>
    </xf>
    <xf numFmtId="1" fontId="48" fillId="4" borderId="12" xfId="13" applyNumberFormat="1" applyFont="1" applyFill="1" applyBorder="1" applyAlignment="1">
      <alignment horizontal="right"/>
    </xf>
    <xf numFmtId="172" fontId="51" fillId="10" borderId="31" xfId="12" applyNumberFormat="1" applyFont="1" applyFill="1" applyBorder="1" applyAlignment="1">
      <alignment horizontal="right" vertical="center"/>
    </xf>
    <xf numFmtId="0" fontId="48" fillId="4" borderId="17" xfId="13" applyNumberFormat="1" applyFont="1" applyFill="1" applyBorder="1" applyAlignment="1">
      <alignment horizontal="right"/>
    </xf>
    <xf numFmtId="0" fontId="38" fillId="4" borderId="0" xfId="12" applyFont="1" applyFill="1" applyAlignment="1">
      <alignment horizontal="left"/>
    </xf>
    <xf numFmtId="0" fontId="2" fillId="4" borderId="0" xfId="12" applyFill="1" applyAlignment="1">
      <alignment horizontal="center"/>
    </xf>
    <xf numFmtId="0" fontId="52" fillId="4" borderId="10" xfId="12" applyFont="1" applyFill="1" applyBorder="1" applyAlignment="1">
      <alignment horizontal="center" vertical="center" wrapText="1"/>
    </xf>
    <xf numFmtId="0" fontId="51" fillId="4" borderId="10" xfId="12" applyFont="1" applyFill="1" applyBorder="1" applyAlignment="1">
      <alignment horizontal="center" vertical="center" wrapText="1"/>
    </xf>
    <xf numFmtId="0" fontId="52" fillId="0" borderId="10" xfId="12" applyFont="1" applyBorder="1" applyAlignment="1">
      <alignment horizontal="center" vertical="center" wrapText="1"/>
    </xf>
    <xf numFmtId="0" fontId="74" fillId="0" borderId="0" xfId="12" applyFont="1"/>
    <xf numFmtId="0" fontId="75" fillId="0" borderId="0" xfId="12" applyFont="1"/>
    <xf numFmtId="0" fontId="55" fillId="4" borderId="9" xfId="12" applyFont="1" applyFill="1" applyBorder="1"/>
    <xf numFmtId="0" fontId="38" fillId="4" borderId="9" xfId="12" applyFont="1" applyFill="1" applyBorder="1"/>
    <xf numFmtId="3" fontId="51" fillId="10" borderId="10" xfId="12" applyNumberFormat="1" applyFont="1" applyFill="1" applyBorder="1"/>
    <xf numFmtId="3" fontId="51" fillId="10" borderId="10" xfId="12" applyNumberFormat="1" applyFont="1" applyFill="1" applyBorder="1" applyAlignment="1">
      <alignment horizontal="right"/>
    </xf>
    <xf numFmtId="4" fontId="51" fillId="10" borderId="10" xfId="12" applyNumberFormat="1" applyFont="1" applyFill="1" applyBorder="1"/>
    <xf numFmtId="4" fontId="2" fillId="0" borderId="0" xfId="12" applyNumberFormat="1"/>
    <xf numFmtId="3" fontId="48" fillId="4" borderId="17" xfId="12" applyNumberFormat="1" applyFont="1" applyFill="1" applyBorder="1"/>
    <xf numFmtId="4" fontId="48" fillId="4" borderId="17" xfId="12" applyNumberFormat="1" applyFont="1" applyFill="1" applyBorder="1"/>
    <xf numFmtId="49" fontId="48" fillId="4" borderId="12" xfId="12" applyNumberFormat="1" applyFont="1" applyFill="1" applyBorder="1" applyAlignment="1">
      <alignment horizontal="left"/>
    </xf>
    <xf numFmtId="3" fontId="48" fillId="4" borderId="12" xfId="12" applyNumberFormat="1" applyFont="1" applyFill="1" applyBorder="1"/>
    <xf numFmtId="3" fontId="48" fillId="4" borderId="12" xfId="12" applyNumberFormat="1" applyFont="1" applyFill="1" applyBorder="1" applyAlignment="1">
      <alignment horizontal="right"/>
    </xf>
    <xf numFmtId="4" fontId="48" fillId="4" borderId="12" xfId="12" applyNumberFormat="1" applyFont="1" applyFill="1" applyBorder="1" applyAlignment="1">
      <alignment horizontal="right"/>
    </xf>
    <xf numFmtId="3" fontId="2" fillId="0" borderId="0" xfId="12" applyNumberFormat="1"/>
    <xf numFmtId="3" fontId="51" fillId="10" borderId="10" xfId="13" applyNumberFormat="1" applyFont="1" applyFill="1" applyBorder="1"/>
    <xf numFmtId="3" fontId="51" fillId="10" borderId="0" xfId="12" applyNumberFormat="1" applyFont="1" applyFill="1" applyAlignment="1">
      <alignment horizontal="right"/>
    </xf>
    <xf numFmtId="3" fontId="51" fillId="10" borderId="0" xfId="12" applyNumberFormat="1" applyFont="1" applyFill="1"/>
    <xf numFmtId="3" fontId="48" fillId="0" borderId="17" xfId="12" applyNumberFormat="1" applyFont="1" applyBorder="1"/>
    <xf numFmtId="3" fontId="48" fillId="4" borderId="12" xfId="14" applyNumberFormat="1" applyFont="1" applyFill="1" applyBorder="1" applyAlignment="1">
      <alignment horizontal="right"/>
    </xf>
    <xf numFmtId="3" fontId="48" fillId="0" borderId="12" xfId="12" applyNumberFormat="1" applyFont="1" applyBorder="1"/>
    <xf numFmtId="0" fontId="55" fillId="4" borderId="31" xfId="12" applyFont="1" applyFill="1" applyBorder="1"/>
    <xf numFmtId="3" fontId="41" fillId="4" borderId="31" xfId="12" applyNumberFormat="1" applyFont="1" applyFill="1" applyBorder="1" applyAlignment="1">
      <alignment horizontal="center" vertical="center"/>
    </xf>
    <xf numFmtId="1" fontId="38" fillId="4" borderId="0" xfId="12" applyNumberFormat="1" applyFont="1" applyFill="1" applyAlignment="1">
      <alignment horizontal="left"/>
    </xf>
    <xf numFmtId="1" fontId="52" fillId="4" borderId="8" xfId="12" applyNumberFormat="1" applyFont="1" applyFill="1" applyBorder="1" applyAlignment="1">
      <alignment horizontal="center" vertical="center" wrapText="1"/>
    </xf>
    <xf numFmtId="0" fontId="52" fillId="4" borderId="8" xfId="12" applyFont="1" applyFill="1" applyBorder="1" applyAlignment="1">
      <alignment horizontal="right" vertical="center" wrapText="1"/>
    </xf>
    <xf numFmtId="1" fontId="51" fillId="4" borderId="8" xfId="12" applyNumberFormat="1" applyFont="1" applyFill="1" applyBorder="1" applyAlignment="1">
      <alignment horizontal="center" vertical="center" wrapText="1"/>
    </xf>
    <xf numFmtId="49" fontId="51" fillId="10" borderId="10" xfId="12" applyNumberFormat="1" applyFont="1" applyFill="1" applyBorder="1"/>
    <xf numFmtId="1" fontId="51" fillId="10" borderId="10" xfId="12" applyNumberFormat="1" applyFont="1" applyFill="1" applyBorder="1"/>
    <xf numFmtId="1" fontId="51" fillId="10" borderId="0" xfId="12" applyNumberFormat="1" applyFont="1" applyFill="1"/>
    <xf numFmtId="173" fontId="51" fillId="10" borderId="10" xfId="11" applyNumberFormat="1" applyFont="1" applyFill="1" applyBorder="1"/>
    <xf numFmtId="49" fontId="48" fillId="4" borderId="17" xfId="12" applyNumberFormat="1" applyFont="1" applyFill="1" applyBorder="1"/>
    <xf numFmtId="1" fontId="48" fillId="4" borderId="17" xfId="12" applyNumberFormat="1" applyFont="1" applyFill="1" applyBorder="1"/>
    <xf numFmtId="173" fontId="48" fillId="4" borderId="17" xfId="11" applyNumberFormat="1" applyFont="1" applyFill="1" applyBorder="1"/>
    <xf numFmtId="49" fontId="48" fillId="4" borderId="14" xfId="12" applyNumberFormat="1" applyFont="1" applyFill="1" applyBorder="1"/>
    <xf numFmtId="1" fontId="48" fillId="4" borderId="14" xfId="12" applyNumberFormat="1" applyFont="1" applyFill="1" applyBorder="1"/>
    <xf numFmtId="3" fontId="48" fillId="4" borderId="14" xfId="12" applyNumberFormat="1" applyFont="1" applyFill="1" applyBorder="1"/>
    <xf numFmtId="173" fontId="48" fillId="4" borderId="14" xfId="11" applyNumberFormat="1" applyFont="1" applyFill="1" applyBorder="1"/>
    <xf numFmtId="4" fontId="48" fillId="4" borderId="14" xfId="12" applyNumberFormat="1" applyFont="1" applyFill="1" applyBorder="1"/>
    <xf numFmtId="173" fontId="51" fillId="10" borderId="10" xfId="11" applyNumberFormat="1" applyFont="1" applyFill="1" applyBorder="1" applyAlignment="1">
      <alignment horizontal="right"/>
    </xf>
    <xf numFmtId="1" fontId="51" fillId="10" borderId="10" xfId="12" applyNumberFormat="1" applyFont="1" applyFill="1" applyBorder="1" applyAlignment="1">
      <alignment horizontal="right"/>
    </xf>
    <xf numFmtId="173" fontId="51" fillId="10" borderId="10" xfId="11" applyNumberFormat="1" applyFont="1" applyFill="1" applyBorder="1" applyAlignment="1"/>
    <xf numFmtId="173" fontId="48" fillId="4" borderId="17" xfId="11" applyNumberFormat="1" applyFont="1" applyFill="1" applyBorder="1" applyAlignment="1"/>
    <xf numFmtId="173" fontId="48" fillId="4" borderId="14" xfId="11" applyNumberFormat="1" applyFont="1" applyFill="1" applyBorder="1" applyAlignment="1"/>
    <xf numFmtId="173" fontId="48" fillId="4" borderId="12" xfId="11" applyNumberFormat="1" applyFont="1" applyFill="1" applyBorder="1" applyAlignment="1"/>
    <xf numFmtId="1" fontId="48" fillId="4" borderId="12" xfId="12" applyNumberFormat="1" applyFont="1" applyFill="1" applyBorder="1"/>
    <xf numFmtId="0" fontId="2" fillId="0" borderId="0" xfId="12" applyAlignment="1">
      <alignment horizontal="right"/>
    </xf>
    <xf numFmtId="4" fontId="2" fillId="0" borderId="0" xfId="12" applyNumberFormat="1" applyAlignment="1">
      <alignment horizontal="right"/>
    </xf>
    <xf numFmtId="49" fontId="48" fillId="4" borderId="12" xfId="12" applyNumberFormat="1" applyFont="1" applyFill="1" applyBorder="1"/>
    <xf numFmtId="173" fontId="48" fillId="4" borderId="12" xfId="11" applyNumberFormat="1" applyFont="1" applyFill="1" applyBorder="1"/>
    <xf numFmtId="1" fontId="51" fillId="10" borderId="0" xfId="12" applyNumberFormat="1" applyFont="1" applyFill="1" applyAlignment="1">
      <alignment horizontal="left"/>
    </xf>
    <xf numFmtId="1" fontId="48" fillId="4" borderId="14" xfId="12" applyNumberFormat="1" applyFont="1" applyFill="1" applyBorder="1" applyAlignment="1">
      <alignment horizontal="left"/>
    </xf>
    <xf numFmtId="1" fontId="48" fillId="4" borderId="12" xfId="12" applyNumberFormat="1" applyFont="1" applyFill="1" applyBorder="1" applyAlignment="1">
      <alignment horizontal="left"/>
    </xf>
    <xf numFmtId="1" fontId="2" fillId="0" borderId="0" xfId="12" applyNumberFormat="1"/>
    <xf numFmtId="3" fontId="2" fillId="0" borderId="0" xfId="12" applyNumberFormat="1" applyAlignment="1">
      <alignment horizontal="right"/>
    </xf>
    <xf numFmtId="0" fontId="2" fillId="0" borderId="0" xfId="15"/>
    <xf numFmtId="0" fontId="2" fillId="0" borderId="33" xfId="15" applyBorder="1" applyAlignment="1">
      <alignment horizontal="center" vertical="center"/>
    </xf>
    <xf numFmtId="0" fontId="2" fillId="12" borderId="33" xfId="15" applyFill="1" applyBorder="1" applyAlignment="1">
      <alignment horizontal="center" vertical="top" textRotation="180"/>
    </xf>
    <xf numFmtId="0" fontId="2" fillId="0" borderId="33" xfId="15" applyBorder="1" applyAlignment="1">
      <alignment horizontal="center" vertical="top" textRotation="180"/>
    </xf>
    <xf numFmtId="0" fontId="37" fillId="0" borderId="33" xfId="15" applyFont="1" applyBorder="1" applyAlignment="1">
      <alignment horizontal="center" vertical="top" textRotation="180" wrapText="1"/>
    </xf>
    <xf numFmtId="0" fontId="2" fillId="0" borderId="33" xfId="15" applyBorder="1" applyAlignment="1">
      <alignment horizontal="center" vertical="top" textRotation="180" wrapText="1"/>
    </xf>
    <xf numFmtId="0" fontId="81" fillId="0" borderId="33" xfId="0" applyFont="1" applyBorder="1" applyAlignment="1">
      <alignment wrapText="1"/>
    </xf>
    <xf numFmtId="9" fontId="82" fillId="0" borderId="33" xfId="0" applyNumberFormat="1" applyFont="1" applyBorder="1" applyAlignment="1">
      <alignment horizontal="center" wrapText="1"/>
    </xf>
    <xf numFmtId="0" fontId="0" fillId="0" borderId="33" xfId="0" applyBorder="1"/>
    <xf numFmtId="9" fontId="82" fillId="0" borderId="33" xfId="0" applyNumberFormat="1" applyFont="1" applyBorder="1" applyAlignment="1">
      <alignment horizontal="center"/>
    </xf>
    <xf numFmtId="0" fontId="83" fillId="0" borderId="33" xfId="0" applyFont="1" applyBorder="1" applyAlignment="1">
      <alignment textRotation="180" wrapText="1"/>
    </xf>
    <xf numFmtId="49" fontId="2" fillId="8" borderId="33" xfId="15" applyNumberFormat="1" applyFill="1" applyBorder="1" applyAlignment="1">
      <alignment horizontal="center"/>
    </xf>
    <xf numFmtId="172" fontId="2" fillId="8" borderId="33" xfId="15" applyNumberFormat="1" applyFill="1" applyBorder="1" applyAlignment="1">
      <alignment horizontal="center"/>
    </xf>
    <xf numFmtId="169" fontId="81" fillId="8" borderId="33" xfId="16" applyNumberFormat="1" applyFont="1" applyFill="1" applyBorder="1" applyAlignment="1">
      <alignment horizontal="center"/>
    </xf>
    <xf numFmtId="9" fontId="81" fillId="0" borderId="33" xfId="16" applyFont="1" applyFill="1" applyBorder="1" applyAlignment="1">
      <alignment horizontal="center"/>
    </xf>
    <xf numFmtId="0" fontId="0" fillId="0" borderId="33" xfId="15" applyFont="1" applyBorder="1" applyAlignment="1">
      <alignment horizontal="center"/>
    </xf>
    <xf numFmtId="0" fontId="82" fillId="0" borderId="33" xfId="0" applyFont="1" applyBorder="1" applyAlignment="1">
      <alignment horizontal="center"/>
    </xf>
    <xf numFmtId="169" fontId="2" fillId="0" borderId="33" xfId="15" applyNumberFormat="1" applyBorder="1" applyAlignment="1">
      <alignment horizontal="center"/>
    </xf>
    <xf numFmtId="0" fontId="2" fillId="0" borderId="33" xfId="15" applyBorder="1" applyAlignment="1">
      <alignment horizontal="center"/>
    </xf>
    <xf numFmtId="0" fontId="2" fillId="0" borderId="33" xfId="15" applyBorder="1"/>
    <xf numFmtId="0" fontId="85" fillId="0" borderId="33" xfId="0" applyFont="1" applyBorder="1" applyAlignment="1">
      <alignment wrapText="1"/>
    </xf>
    <xf numFmtId="0" fontId="2" fillId="8" borderId="33" xfId="15" applyFill="1" applyBorder="1" applyAlignment="1">
      <alignment horizontal="center"/>
    </xf>
    <xf numFmtId="0" fontId="2" fillId="13" borderId="33" xfId="15" applyFill="1" applyBorder="1" applyAlignment="1">
      <alignment horizontal="center"/>
    </xf>
    <xf numFmtId="169" fontId="23" fillId="8" borderId="33" xfId="0" applyNumberFormat="1" applyFont="1" applyFill="1" applyBorder="1"/>
    <xf numFmtId="9" fontId="23" fillId="0" borderId="33" xfId="0" applyNumberFormat="1" applyFont="1" applyBorder="1"/>
    <xf numFmtId="9" fontId="81" fillId="0" borderId="33" xfId="16" applyFont="1" applyBorder="1" applyAlignment="1">
      <alignment horizontal="center"/>
    </xf>
    <xf numFmtId="169" fontId="23" fillId="0" borderId="33" xfId="0" applyNumberFormat="1" applyFont="1" applyBorder="1"/>
    <xf numFmtId="9" fontId="81" fillId="13" borderId="33" xfId="16" applyFont="1" applyFill="1" applyBorder="1" applyAlignment="1">
      <alignment horizontal="center"/>
    </xf>
    <xf numFmtId="169" fontId="2" fillId="0" borderId="33" xfId="17" applyNumberFormat="1" applyFont="1" applyFill="1" applyBorder="1" applyAlignment="1">
      <alignment horizontal="center"/>
    </xf>
    <xf numFmtId="169" fontId="2" fillId="8" borderId="33" xfId="17" applyNumberFormat="1" applyFont="1" applyFill="1" applyBorder="1" applyAlignment="1">
      <alignment horizontal="center"/>
    </xf>
    <xf numFmtId="9" fontId="82" fillId="8" borderId="33" xfId="0" applyNumberFormat="1" applyFont="1" applyFill="1" applyBorder="1" applyAlignment="1">
      <alignment horizontal="center" wrapText="1"/>
    </xf>
    <xf numFmtId="9" fontId="2" fillId="0" borderId="33" xfId="7" applyFont="1" applyFill="1" applyBorder="1"/>
    <xf numFmtId="0" fontId="2" fillId="13" borderId="33" xfId="15" applyFill="1" applyBorder="1"/>
    <xf numFmtId="169" fontId="2" fillId="0" borderId="33" xfId="15" applyNumberFormat="1" applyBorder="1"/>
    <xf numFmtId="0" fontId="37" fillId="0" borderId="33" xfId="15" applyFont="1" applyBorder="1" applyAlignment="1">
      <alignment wrapText="1"/>
    </xf>
    <xf numFmtId="172" fontId="37" fillId="8" borderId="33" xfId="15" applyNumberFormat="1" applyFont="1" applyFill="1" applyBorder="1" applyAlignment="1">
      <alignment horizontal="center"/>
    </xf>
    <xf numFmtId="169" fontId="81" fillId="0" borderId="33" xfId="16" applyNumberFormat="1" applyFont="1" applyFill="1" applyBorder="1" applyAlignment="1">
      <alignment horizontal="center"/>
    </xf>
    <xf numFmtId="0" fontId="37" fillId="0" borderId="33" xfId="15" applyFont="1" applyBorder="1"/>
    <xf numFmtId="169" fontId="2" fillId="8" borderId="33" xfId="15" applyNumberFormat="1" applyFill="1" applyBorder="1" applyAlignment="1">
      <alignment horizontal="center"/>
    </xf>
    <xf numFmtId="0" fontId="37" fillId="8" borderId="33" xfId="15" applyFont="1" applyFill="1" applyBorder="1" applyAlignment="1">
      <alignment horizontal="center"/>
    </xf>
    <xf numFmtId="9" fontId="2" fillId="8" borderId="33" xfId="15" applyNumberFormat="1" applyFill="1" applyBorder="1" applyAlignment="1">
      <alignment horizontal="center"/>
    </xf>
    <xf numFmtId="0" fontId="81" fillId="0" borderId="0" xfId="15" applyFont="1" applyAlignment="1">
      <alignment horizontal="left" wrapText="1"/>
    </xf>
    <xf numFmtId="0" fontId="2" fillId="0" borderId="8" xfId="15" applyBorder="1"/>
    <xf numFmtId="0" fontId="2" fillId="0" borderId="34" xfId="15" applyBorder="1" applyAlignment="1">
      <alignment horizontal="center"/>
    </xf>
    <xf numFmtId="0" fontId="2" fillId="0" borderId="38" xfId="15" applyBorder="1" applyAlignment="1">
      <alignment horizontal="center" vertical="center"/>
    </xf>
    <xf numFmtId="0" fontId="2" fillId="0" borderId="24" xfId="15" applyBorder="1" applyAlignment="1">
      <alignment horizontal="center" vertical="top" textRotation="180"/>
    </xf>
    <xf numFmtId="0" fontId="2" fillId="0" borderId="38" xfId="15" applyBorder="1" applyAlignment="1">
      <alignment horizontal="center" vertical="top" textRotation="180"/>
    </xf>
    <xf numFmtId="0" fontId="2" fillId="0" borderId="39" xfId="15" applyBorder="1" applyAlignment="1">
      <alignment horizontal="center" vertical="top" textRotation="180"/>
    </xf>
    <xf numFmtId="0" fontId="37" fillId="0" borderId="38" xfId="15" applyFont="1" applyBorder="1" applyAlignment="1">
      <alignment horizontal="center" vertical="top" textRotation="180" wrapText="1"/>
    </xf>
    <xf numFmtId="0" fontId="2" fillId="0" borderId="40" xfId="15" applyBorder="1" applyAlignment="1">
      <alignment horizontal="center" vertical="top" textRotation="180" wrapText="1"/>
    </xf>
    <xf numFmtId="0" fontId="2" fillId="0" borderId="38" xfId="15" applyBorder="1" applyAlignment="1">
      <alignment horizontal="center" vertical="top" textRotation="180" wrapText="1"/>
    </xf>
    <xf numFmtId="0" fontId="82" fillId="0" borderId="33" xfId="0" applyFont="1" applyBorder="1" applyAlignment="1">
      <alignment textRotation="180"/>
    </xf>
    <xf numFmtId="9" fontId="83" fillId="0" borderId="33" xfId="0" applyNumberFormat="1" applyFont="1" applyBorder="1" applyAlignment="1">
      <alignment horizontal="center" wrapText="1"/>
    </xf>
    <xf numFmtId="0" fontId="37" fillId="0" borderId="41" xfId="15" applyFont="1" applyBorder="1" applyAlignment="1">
      <alignment wrapText="1"/>
    </xf>
    <xf numFmtId="0" fontId="2" fillId="0" borderId="41" xfId="15" applyBorder="1"/>
    <xf numFmtId="0" fontId="2" fillId="0" borderId="41" xfId="15" applyBorder="1" applyAlignment="1">
      <alignment horizontal="center"/>
    </xf>
    <xf numFmtId="0" fontId="2" fillId="0" borderId="42" xfId="15" applyBorder="1" applyAlignment="1">
      <alignment horizontal="center"/>
    </xf>
    <xf numFmtId="10" fontId="2" fillId="0" borderId="43" xfId="15" applyNumberFormat="1" applyBorder="1" applyAlignment="1">
      <alignment horizontal="center"/>
    </xf>
    <xf numFmtId="0" fontId="2" fillId="0" borderId="33" xfId="15" applyBorder="1" applyAlignment="1">
      <alignment wrapText="1"/>
    </xf>
    <xf numFmtId="49" fontId="2" fillId="0" borderId="33" xfId="15" applyNumberFormat="1" applyBorder="1" applyAlignment="1">
      <alignment horizontal="center"/>
    </xf>
    <xf numFmtId="0" fontId="82" fillId="0" borderId="44" xfId="0" applyFont="1" applyBorder="1"/>
    <xf numFmtId="169" fontId="2" fillId="0" borderId="45" xfId="15" applyNumberFormat="1" applyBorder="1" applyAlignment="1">
      <alignment horizontal="center"/>
    </xf>
    <xf numFmtId="169" fontId="81" fillId="0" borderId="33" xfId="16" applyNumberFormat="1" applyFont="1" applyBorder="1" applyAlignment="1">
      <alignment horizontal="center"/>
    </xf>
    <xf numFmtId="0" fontId="2" fillId="13" borderId="34" xfId="15" applyFill="1" applyBorder="1" applyAlignment="1">
      <alignment horizontal="center"/>
    </xf>
    <xf numFmtId="0" fontId="82" fillId="0" borderId="0" xfId="0" applyFont="1" applyAlignment="1">
      <alignment textRotation="180"/>
    </xf>
    <xf numFmtId="9" fontId="82" fillId="0" borderId="44" xfId="0" applyNumberFormat="1" applyFont="1" applyBorder="1" applyAlignment="1">
      <alignment horizontal="center" wrapText="1"/>
    </xf>
    <xf numFmtId="9" fontId="82" fillId="0" borderId="44" xfId="0" applyNumberFormat="1" applyFont="1" applyBorder="1" applyAlignment="1">
      <alignment horizontal="center"/>
    </xf>
    <xf numFmtId="0" fontId="83" fillId="0" borderId="0" xfId="0" applyFont="1" applyAlignment="1">
      <alignment textRotation="180" wrapText="1"/>
    </xf>
    <xf numFmtId="0" fontId="2" fillId="13" borderId="34" xfId="15" applyFill="1" applyBorder="1"/>
    <xf numFmtId="169" fontId="2" fillId="0" borderId="45" xfId="15" applyNumberFormat="1" applyBorder="1"/>
    <xf numFmtId="169" fontId="81" fillId="0" borderId="45" xfId="16" applyNumberFormat="1" applyFont="1" applyFill="1" applyBorder="1" applyAlignment="1">
      <alignment horizontal="center"/>
    </xf>
    <xf numFmtId="169" fontId="81" fillId="0" borderId="46" xfId="16" applyNumberFormat="1" applyFont="1" applyFill="1" applyBorder="1" applyAlignment="1">
      <alignment horizontal="center"/>
    </xf>
    <xf numFmtId="9" fontId="2" fillId="0" borderId="33" xfId="17" applyFont="1" applyFill="1" applyBorder="1" applyAlignment="1">
      <alignment horizontal="center"/>
    </xf>
    <xf numFmtId="0" fontId="81" fillId="0" borderId="33" xfId="15" applyFont="1" applyBorder="1"/>
    <xf numFmtId="0" fontId="81" fillId="0" borderId="0" xfId="15" applyFont="1"/>
    <xf numFmtId="0" fontId="81" fillId="0" borderId="0" xfId="0" applyFont="1" applyAlignment="1">
      <alignment horizontal="center"/>
    </xf>
    <xf numFmtId="0" fontId="81" fillId="0" borderId="34" xfId="0" applyFont="1" applyBorder="1" applyAlignment="1">
      <alignment horizontal="center"/>
    </xf>
    <xf numFmtId="0" fontId="81" fillId="0" borderId="26" xfId="0" applyFont="1" applyBorder="1" applyAlignment="1">
      <alignment horizontal="center"/>
    </xf>
    <xf numFmtId="0" fontId="85" fillId="0" borderId="0" xfId="0" applyFont="1" applyAlignment="1">
      <alignment horizontal="center"/>
    </xf>
    <xf numFmtId="0" fontId="81" fillId="0" borderId="33" xfId="0" applyFont="1" applyBorder="1" applyAlignment="1">
      <alignment horizontal="center" vertical="center"/>
    </xf>
    <xf numFmtId="0" fontId="81" fillId="0" borderId="24" xfId="0" applyFont="1" applyBorder="1" applyAlignment="1">
      <alignment horizontal="center" vertical="center" textRotation="180"/>
    </xf>
    <xf numFmtId="0" fontId="81" fillId="0" borderId="39" xfId="0" applyFont="1" applyBorder="1" applyAlignment="1">
      <alignment horizontal="center" vertical="center" textRotation="180"/>
    </xf>
    <xf numFmtId="0" fontId="81" fillId="0" borderId="33" xfId="0" applyFont="1" applyBorder="1" applyAlignment="1">
      <alignment horizontal="center" vertical="center" textRotation="180" wrapText="1"/>
    </xf>
    <xf numFmtId="9" fontId="82" fillId="0" borderId="18" xfId="0" applyNumberFormat="1" applyFont="1" applyBorder="1" applyAlignment="1">
      <alignment horizontal="center" wrapText="1"/>
    </xf>
    <xf numFmtId="9" fontId="82" fillId="0" borderId="47" xfId="0" applyNumberFormat="1" applyFont="1" applyBorder="1" applyAlignment="1">
      <alignment horizontal="center" wrapText="1"/>
    </xf>
    <xf numFmtId="9" fontId="82" fillId="0" borderId="48" xfId="0" applyNumberFormat="1" applyFont="1" applyBorder="1" applyAlignment="1">
      <alignment horizontal="center" wrapText="1"/>
    </xf>
    <xf numFmtId="9" fontId="82" fillId="0" borderId="48" xfId="0" applyNumberFormat="1" applyFont="1" applyBorder="1" applyAlignment="1">
      <alignment horizontal="center"/>
    </xf>
    <xf numFmtId="9" fontId="82" fillId="0" borderId="49" xfId="0" applyNumberFormat="1" applyFont="1" applyBorder="1" applyAlignment="1">
      <alignment horizontal="center"/>
    </xf>
    <xf numFmtId="0" fontId="88" fillId="0" borderId="33" xfId="0" applyFont="1" applyBorder="1" applyAlignment="1">
      <alignment horizontal="left" wrapText="1"/>
    </xf>
    <xf numFmtId="0" fontId="81" fillId="0" borderId="33" xfId="0" applyFont="1" applyBorder="1" applyAlignment="1">
      <alignment horizontal="center"/>
    </xf>
    <xf numFmtId="10" fontId="85" fillId="0" borderId="50" xfId="0" applyNumberFormat="1" applyFont="1" applyBorder="1" applyAlignment="1">
      <alignment horizontal="center"/>
    </xf>
    <xf numFmtId="0" fontId="85" fillId="0" borderId="33" xfId="0" applyFont="1" applyBorder="1" applyAlignment="1">
      <alignment horizontal="left" wrapText="1"/>
    </xf>
    <xf numFmtId="0" fontId="85" fillId="0" borderId="33" xfId="0" applyFont="1" applyBorder="1" applyAlignment="1">
      <alignment horizontal="center"/>
    </xf>
    <xf numFmtId="0" fontId="85" fillId="0" borderId="33" xfId="18" applyNumberFormat="1" applyFont="1" applyFill="1" applyBorder="1" applyAlignment="1">
      <alignment horizontal="center"/>
    </xf>
    <xf numFmtId="169" fontId="85" fillId="0" borderId="33" xfId="17" applyNumberFormat="1" applyFont="1" applyFill="1" applyBorder="1" applyAlignment="1">
      <alignment horizontal="center"/>
    </xf>
    <xf numFmtId="0" fontId="85" fillId="0" borderId="34" xfId="0" applyFont="1" applyBorder="1" applyAlignment="1">
      <alignment horizontal="center"/>
    </xf>
    <xf numFmtId="169" fontId="85" fillId="0" borderId="45" xfId="0" applyNumberFormat="1" applyFont="1" applyBorder="1" applyAlignment="1">
      <alignment horizontal="center"/>
    </xf>
    <xf numFmtId="0" fontId="85" fillId="13" borderId="26" xfId="0" applyFont="1" applyFill="1" applyBorder="1" applyAlignment="1">
      <alignment horizontal="center"/>
    </xf>
    <xf numFmtId="0" fontId="85" fillId="13" borderId="33" xfId="0" applyFont="1" applyFill="1" applyBorder="1" applyAlignment="1">
      <alignment horizontal="center"/>
    </xf>
    <xf numFmtId="0" fontId="85" fillId="0" borderId="33" xfId="18" applyNumberFormat="1" applyFont="1" applyBorder="1" applyAlignment="1">
      <alignment horizontal="center"/>
    </xf>
    <xf numFmtId="169" fontId="85" fillId="0" borderId="33" xfId="17" applyNumberFormat="1" applyFont="1" applyBorder="1" applyAlignment="1">
      <alignment horizontal="center"/>
    </xf>
    <xf numFmtId="0" fontId="85" fillId="0" borderId="26" xfId="0" applyFont="1" applyBorder="1" applyAlignment="1">
      <alignment horizontal="center"/>
    </xf>
    <xf numFmtId="168" fontId="81" fillId="0" borderId="33" xfId="18" applyNumberFormat="1" applyFont="1" applyBorder="1" applyAlignment="1">
      <alignment horizontal="center"/>
    </xf>
    <xf numFmtId="169" fontId="81" fillId="0" borderId="33" xfId="17" applyNumberFormat="1" applyFont="1" applyBorder="1" applyAlignment="1">
      <alignment horizontal="center"/>
    </xf>
    <xf numFmtId="0" fontId="81" fillId="13" borderId="33" xfId="0" applyFont="1" applyFill="1" applyBorder="1" applyAlignment="1">
      <alignment horizontal="center"/>
    </xf>
    <xf numFmtId="0" fontId="81" fillId="13" borderId="34" xfId="0" applyFont="1" applyFill="1" applyBorder="1" applyAlignment="1">
      <alignment horizontal="center"/>
    </xf>
    <xf numFmtId="0" fontId="85" fillId="0" borderId="45" xfId="0" applyFont="1" applyBorder="1" applyAlignment="1">
      <alignment horizontal="center"/>
    </xf>
    <xf numFmtId="0" fontId="81" fillId="13" borderId="26" xfId="0" applyFont="1" applyFill="1" applyBorder="1" applyAlignment="1">
      <alignment horizontal="center"/>
    </xf>
    <xf numFmtId="0" fontId="85" fillId="0" borderId="0" xfId="18" applyNumberFormat="1" applyFont="1" applyFill="1" applyAlignment="1">
      <alignment horizontal="center"/>
    </xf>
    <xf numFmtId="0" fontId="85" fillId="13" borderId="34" xfId="0" applyFont="1" applyFill="1" applyBorder="1" applyAlignment="1">
      <alignment horizontal="center"/>
    </xf>
    <xf numFmtId="169" fontId="85" fillId="0" borderId="45" xfId="17" applyNumberFormat="1" applyFont="1" applyFill="1" applyBorder="1" applyAlignment="1">
      <alignment horizontal="center"/>
    </xf>
    <xf numFmtId="0" fontId="81" fillId="0" borderId="38" xfId="0" applyFont="1" applyBorder="1" applyAlignment="1">
      <alignment horizontal="left"/>
    </xf>
    <xf numFmtId="0" fontId="81" fillId="0" borderId="38" xfId="0" applyFont="1" applyBorder="1" applyAlignment="1">
      <alignment horizontal="center"/>
    </xf>
    <xf numFmtId="0" fontId="85" fillId="0" borderId="38" xfId="18" applyNumberFormat="1" applyFont="1" applyFill="1" applyBorder="1" applyAlignment="1">
      <alignment horizontal="center"/>
    </xf>
    <xf numFmtId="169" fontId="85" fillId="0" borderId="38" xfId="17" applyNumberFormat="1" applyFont="1" applyFill="1" applyBorder="1" applyAlignment="1">
      <alignment horizontal="center"/>
    </xf>
    <xf numFmtId="0" fontId="81" fillId="13" borderId="38" xfId="0" applyFont="1" applyFill="1" applyBorder="1" applyAlignment="1">
      <alignment horizontal="center"/>
    </xf>
    <xf numFmtId="0" fontId="81" fillId="13" borderId="39" xfId="0" applyFont="1" applyFill="1" applyBorder="1" applyAlignment="1">
      <alignment horizontal="center"/>
    </xf>
    <xf numFmtId="169" fontId="85" fillId="0" borderId="51" xfId="17" applyNumberFormat="1" applyFont="1" applyFill="1" applyBorder="1" applyAlignment="1">
      <alignment horizontal="center"/>
    </xf>
    <xf numFmtId="0" fontId="81" fillId="13" borderId="40" xfId="0" applyFont="1" applyFill="1" applyBorder="1" applyAlignment="1">
      <alignment horizontal="center"/>
    </xf>
    <xf numFmtId="0" fontId="89" fillId="0" borderId="33" xfId="0" applyFont="1" applyBorder="1"/>
    <xf numFmtId="169" fontId="89" fillId="0" borderId="33" xfId="0" applyNumberFormat="1" applyFont="1" applyBorder="1"/>
    <xf numFmtId="0" fontId="81" fillId="0" borderId="33" xfId="0" applyFont="1" applyBorder="1" applyAlignment="1">
      <alignment horizontal="left"/>
    </xf>
    <xf numFmtId="0" fontId="51" fillId="10" borderId="0" xfId="12" applyFont="1" applyFill="1" applyAlignment="1">
      <alignment horizontal="right"/>
    </xf>
    <xf numFmtId="0" fontId="48" fillId="4" borderId="12" xfId="12" applyFont="1" applyFill="1" applyBorder="1" applyAlignment="1">
      <alignment horizontal="right"/>
    </xf>
    <xf numFmtId="0" fontId="51" fillId="10" borderId="14" xfId="12" applyFont="1" applyFill="1" applyBorder="1" applyAlignment="1">
      <alignment horizontal="left"/>
    </xf>
    <xf numFmtId="0" fontId="48" fillId="4" borderId="14" xfId="12" applyFont="1" applyFill="1" applyBorder="1" applyAlignment="1">
      <alignment horizontal="left"/>
    </xf>
    <xf numFmtId="0" fontId="52" fillId="10" borderId="0" xfId="12" applyFont="1" applyFill="1" applyAlignment="1">
      <alignment horizontal="center" vertical="center"/>
    </xf>
    <xf numFmtId="0" fontId="52" fillId="0" borderId="8" xfId="12" applyFont="1" applyBorder="1" applyAlignment="1">
      <alignment horizontal="center"/>
    </xf>
    <xf numFmtId="0" fontId="52" fillId="4" borderId="8" xfId="12" applyFont="1" applyFill="1" applyBorder="1" applyAlignment="1">
      <alignment horizontal="center"/>
    </xf>
    <xf numFmtId="0" fontId="52" fillId="10" borderId="8" xfId="12" applyFont="1" applyFill="1" applyBorder="1" applyAlignment="1">
      <alignment horizontal="center"/>
    </xf>
    <xf numFmtId="0" fontId="52" fillId="0" borderId="8" xfId="12" applyFont="1" applyBorder="1" applyAlignment="1">
      <alignment horizontal="center" vertical="center"/>
    </xf>
    <xf numFmtId="0" fontId="52" fillId="10" borderId="8" xfId="12" applyFont="1" applyFill="1" applyBorder="1" applyAlignment="1">
      <alignment horizontal="center" vertical="center"/>
    </xf>
    <xf numFmtId="0" fontId="52" fillId="4" borderId="9" xfId="12" applyFont="1" applyFill="1" applyBorder="1" applyAlignment="1">
      <alignment horizontal="center" vertical="center"/>
    </xf>
    <xf numFmtId="0" fontId="15" fillId="0" borderId="7" xfId="6" applyFont="1" applyBorder="1" applyAlignment="1">
      <alignment horizontal="left" vertical="center" wrapText="1"/>
    </xf>
    <xf numFmtId="0" fontId="15" fillId="0" borderId="0" xfId="6" applyFont="1" applyAlignment="1">
      <alignment horizontal="left" vertical="center" wrapText="1"/>
    </xf>
    <xf numFmtId="0" fontId="44" fillId="4" borderId="8" xfId="12" applyFont="1" applyFill="1" applyBorder="1" applyAlignment="1">
      <alignment horizontal="center" vertical="center"/>
    </xf>
    <xf numFmtId="49" fontId="44" fillId="4" borderId="8" xfId="12" applyNumberFormat="1" applyFont="1" applyFill="1" applyBorder="1" applyAlignment="1">
      <alignment horizontal="center" vertical="center"/>
    </xf>
    <xf numFmtId="0" fontId="46" fillId="4" borderId="0" xfId="12" applyFont="1" applyFill="1" applyAlignment="1">
      <alignment horizontal="left" vertical="center" wrapText="1"/>
    </xf>
    <xf numFmtId="0" fontId="46" fillId="4" borderId="8" xfId="12" applyFont="1" applyFill="1" applyBorder="1" applyAlignment="1">
      <alignment horizontal="left" vertical="center" wrapText="1"/>
    </xf>
    <xf numFmtId="0" fontId="46" fillId="4" borderId="10" xfId="12" applyFont="1" applyFill="1" applyBorder="1" applyAlignment="1">
      <alignment horizontal="left" vertical="center"/>
    </xf>
    <xf numFmtId="0" fontId="46" fillId="4" borderId="0" xfId="12" applyFont="1" applyFill="1" applyAlignment="1">
      <alignment horizontal="left" vertical="center"/>
    </xf>
    <xf numFmtId="0" fontId="46" fillId="4" borderId="8" xfId="12" applyFont="1" applyFill="1" applyBorder="1" applyAlignment="1">
      <alignment horizontal="left" vertical="center"/>
    </xf>
    <xf numFmtId="0" fontId="43" fillId="4" borderId="0" xfId="12" applyFont="1" applyFill="1" applyAlignment="1">
      <alignment horizontal="center" vertical="center"/>
    </xf>
    <xf numFmtId="0" fontId="44" fillId="4" borderId="0" xfId="12" applyFont="1" applyFill="1" applyAlignment="1">
      <alignment horizontal="center" vertical="center"/>
    </xf>
    <xf numFmtId="0" fontId="39" fillId="0" borderId="0" xfId="12" applyFont="1" applyAlignment="1">
      <alignment horizontal="left"/>
    </xf>
    <xf numFmtId="0" fontId="38" fillId="0" borderId="0" xfId="12" applyFont="1" applyAlignment="1">
      <alignment horizontal="center"/>
    </xf>
    <xf numFmtId="0" fontId="38" fillId="0" borderId="0" xfId="12" applyFont="1" applyAlignment="1">
      <alignment horizontal="left" wrapText="1"/>
    </xf>
    <xf numFmtId="0" fontId="38" fillId="0" borderId="0" xfId="12" applyFont="1" applyAlignment="1">
      <alignment horizontal="left"/>
    </xf>
    <xf numFmtId="0" fontId="41" fillId="0" borderId="0" xfId="12" applyFont="1" applyAlignment="1">
      <alignment horizontal="left" wrapText="1"/>
    </xf>
    <xf numFmtId="0" fontId="38" fillId="4" borderId="0" xfId="12" applyFont="1" applyFill="1" applyAlignment="1">
      <alignment horizontal="center"/>
    </xf>
    <xf numFmtId="0" fontId="44" fillId="10" borderId="8" xfId="12" applyFont="1" applyFill="1" applyBorder="1" applyAlignment="1">
      <alignment horizontal="center" vertical="center"/>
    </xf>
    <xf numFmtId="0" fontId="46" fillId="4" borderId="10" xfId="12" applyFont="1" applyFill="1" applyBorder="1" applyAlignment="1">
      <alignment horizontal="left" vertical="center" wrapText="1"/>
    </xf>
    <xf numFmtId="0" fontId="46" fillId="0" borderId="10" xfId="12" applyFont="1" applyBorder="1" applyAlignment="1">
      <alignment horizontal="left" vertical="center" wrapText="1"/>
    </xf>
    <xf numFmtId="0" fontId="46" fillId="0" borderId="0" xfId="12" applyFont="1" applyAlignment="1">
      <alignment horizontal="left" vertical="center" wrapText="1"/>
    </xf>
    <xf numFmtId="0" fontId="46" fillId="0" borderId="14" xfId="12" applyFont="1" applyBorder="1" applyAlignment="1">
      <alignment horizontal="left" vertical="center" wrapText="1"/>
    </xf>
    <xf numFmtId="0" fontId="46" fillId="0" borderId="8" xfId="12" applyFont="1" applyBorder="1" applyAlignment="1">
      <alignment horizontal="left" vertical="center" wrapText="1"/>
    </xf>
    <xf numFmtId="0" fontId="62" fillId="0" borderId="0" xfId="12" applyFont="1" applyAlignment="1">
      <alignment horizontal="left" vertical="center" wrapText="1"/>
    </xf>
    <xf numFmtId="0" fontId="61" fillId="0" borderId="0" xfId="12" applyFont="1" applyAlignment="1">
      <alignment horizontal="left" vertical="center" wrapText="1"/>
    </xf>
    <xf numFmtId="0" fontId="39" fillId="4" borderId="0" xfId="12" applyFont="1" applyFill="1" applyAlignment="1">
      <alignment horizontal="left" vertical="center" wrapText="1"/>
    </xf>
    <xf numFmtId="0" fontId="52" fillId="4" borderId="0" xfId="12" applyFont="1" applyFill="1" applyAlignment="1">
      <alignment horizontal="center" vertical="center" wrapText="1"/>
    </xf>
    <xf numFmtId="0" fontId="38" fillId="4" borderId="10" xfId="12" applyFont="1" applyFill="1" applyBorder="1" applyAlignment="1">
      <alignment horizontal="left" vertical="center" wrapText="1"/>
    </xf>
    <xf numFmtId="0" fontId="38" fillId="4" borderId="0" xfId="12" applyFont="1" applyFill="1" applyAlignment="1">
      <alignment horizontal="left" vertical="center" wrapText="1"/>
    </xf>
    <xf numFmtId="0" fontId="38" fillId="4" borderId="8" xfId="12" applyFont="1" applyFill="1" applyBorder="1" applyAlignment="1">
      <alignment horizontal="left" vertical="center" wrapText="1"/>
    </xf>
    <xf numFmtId="0" fontId="58" fillId="4" borderId="10" xfId="12" applyFont="1" applyFill="1" applyBorder="1" applyAlignment="1">
      <alignment horizontal="left" vertical="top" wrapText="1"/>
    </xf>
    <xf numFmtId="0" fontId="60" fillId="4" borderId="10" xfId="12" applyFont="1" applyFill="1" applyBorder="1" applyAlignment="1">
      <alignment horizontal="left" vertical="top" wrapText="1"/>
    </xf>
    <xf numFmtId="0" fontId="52" fillId="4" borderId="8" xfId="12" applyFont="1" applyFill="1" applyBorder="1" applyAlignment="1">
      <alignment horizontal="center" vertical="center"/>
    </xf>
    <xf numFmtId="0" fontId="38" fillId="4" borderId="0" xfId="12" applyFont="1" applyFill="1" applyAlignment="1">
      <alignment horizontal="center" vertical="center"/>
    </xf>
    <xf numFmtId="0" fontId="38" fillId="4" borderId="10" xfId="12" applyFont="1" applyFill="1" applyBorder="1" applyAlignment="1">
      <alignment horizontal="center" vertical="center"/>
    </xf>
    <xf numFmtId="0" fontId="38" fillId="4" borderId="8" xfId="12" applyFont="1" applyFill="1" applyBorder="1" applyAlignment="1">
      <alignment horizontal="center" vertical="center"/>
    </xf>
    <xf numFmtId="0" fontId="38" fillId="4" borderId="10" xfId="12" applyFont="1" applyFill="1" applyBorder="1" applyAlignment="1">
      <alignment horizontal="left" vertical="center"/>
    </xf>
    <xf numFmtId="0" fontId="38" fillId="4" borderId="8" xfId="12" applyFont="1" applyFill="1" applyBorder="1" applyAlignment="1">
      <alignment horizontal="left" vertical="center"/>
    </xf>
    <xf numFmtId="0" fontId="58" fillId="4" borderId="0" xfId="12" applyFont="1" applyFill="1" applyAlignment="1">
      <alignment horizontal="left" vertical="top" wrapText="1"/>
    </xf>
    <xf numFmtId="0" fontId="60" fillId="4" borderId="0" xfId="12" applyFont="1" applyFill="1" applyAlignment="1">
      <alignment horizontal="left" vertical="top" wrapText="1"/>
    </xf>
    <xf numFmtId="0" fontId="41" fillId="4" borderId="10" xfId="12" applyFont="1" applyFill="1" applyBorder="1" applyAlignment="1">
      <alignment horizontal="left" vertical="center" wrapText="1"/>
    </xf>
    <xf numFmtId="0" fontId="41" fillId="4" borderId="0" xfId="12" applyFont="1" applyFill="1" applyAlignment="1">
      <alignment horizontal="left" vertical="center" wrapText="1"/>
    </xf>
    <xf numFmtId="0" fontId="52" fillId="4" borderId="0" xfId="12" applyFont="1" applyFill="1" applyAlignment="1">
      <alignment horizontal="left" vertical="center" wrapText="1"/>
    </xf>
    <xf numFmtId="0" fontId="37" fillId="4" borderId="22" xfId="12" applyFont="1" applyFill="1" applyBorder="1" applyAlignment="1">
      <alignment horizontal="center" wrapText="1"/>
    </xf>
    <xf numFmtId="0" fontId="2" fillId="4" borderId="24" xfId="12" applyFill="1" applyBorder="1" applyAlignment="1">
      <alignment horizontal="center"/>
    </xf>
    <xf numFmtId="0" fontId="2" fillId="4" borderId="29" xfId="12" applyFill="1" applyBorder="1" applyAlignment="1">
      <alignment horizontal="center"/>
    </xf>
    <xf numFmtId="0" fontId="38" fillId="4" borderId="23" xfId="12" applyFont="1" applyFill="1" applyBorder="1" applyAlignment="1">
      <alignment horizontal="center" vertical="center" wrapText="1"/>
    </xf>
    <xf numFmtId="0" fontId="38" fillId="4" borderId="25" xfId="12" applyFont="1" applyFill="1" applyBorder="1" applyAlignment="1">
      <alignment horizontal="center" vertical="center" wrapText="1"/>
    </xf>
    <xf numFmtId="0" fontId="38" fillId="4" borderId="30" xfId="12" applyFont="1" applyFill="1" applyBorder="1" applyAlignment="1">
      <alignment horizontal="center" vertical="center" wrapText="1"/>
    </xf>
    <xf numFmtId="0" fontId="60" fillId="4" borderId="0" xfId="12" applyFont="1" applyFill="1" applyAlignment="1">
      <alignment horizontal="left" vertical="center" wrapText="1"/>
    </xf>
    <xf numFmtId="0" fontId="58" fillId="4" borderId="14" xfId="12" applyFont="1" applyFill="1" applyBorder="1" applyAlignment="1">
      <alignment horizontal="left" vertical="top" wrapText="1"/>
    </xf>
    <xf numFmtId="0" fontId="60" fillId="4" borderId="14" xfId="12" applyFont="1" applyFill="1" applyBorder="1" applyAlignment="1">
      <alignment horizontal="left" vertical="top"/>
    </xf>
    <xf numFmtId="0" fontId="39" fillId="4" borderId="0" xfId="12" applyFont="1" applyFill="1" applyAlignment="1">
      <alignment horizontal="left"/>
    </xf>
    <xf numFmtId="0" fontId="52" fillId="4" borderId="0" xfId="12" applyFont="1" applyFill="1" applyAlignment="1">
      <alignment horizontal="left"/>
    </xf>
    <xf numFmtId="0" fontId="52" fillId="4" borderId="8" xfId="12" applyFont="1" applyFill="1" applyBorder="1" applyAlignment="1">
      <alignment horizontal="center" vertical="center" wrapText="1"/>
    </xf>
    <xf numFmtId="0" fontId="52" fillId="4" borderId="0" xfId="12" applyFont="1" applyFill="1" applyAlignment="1">
      <alignment horizontal="center" vertical="center"/>
    </xf>
    <xf numFmtId="0" fontId="44" fillId="4" borderId="14" xfId="12" applyFont="1" applyFill="1" applyBorder="1" applyAlignment="1">
      <alignment horizontal="center" vertical="center"/>
    </xf>
    <xf numFmtId="0" fontId="44" fillId="4" borderId="0" xfId="12" applyFont="1" applyFill="1" applyAlignment="1">
      <alignment horizontal="center" vertical="center" wrapText="1"/>
    </xf>
    <xf numFmtId="0" fontId="44" fillId="4" borderId="10" xfId="12" applyFont="1" applyFill="1" applyBorder="1" applyAlignment="1">
      <alignment horizontal="center" vertical="center"/>
    </xf>
    <xf numFmtId="0" fontId="58" fillId="4" borderId="0" xfId="12" applyFont="1" applyFill="1" applyAlignment="1">
      <alignment horizontal="left" wrapText="1"/>
    </xf>
    <xf numFmtId="0" fontId="60" fillId="4" borderId="0" xfId="12" applyFont="1" applyFill="1" applyAlignment="1">
      <alignment horizontal="left"/>
    </xf>
    <xf numFmtId="0" fontId="44" fillId="4" borderId="18" xfId="12" applyFont="1" applyFill="1" applyBorder="1" applyAlignment="1">
      <alignment horizontal="center" vertical="center"/>
    </xf>
    <xf numFmtId="0" fontId="72" fillId="4" borderId="0" xfId="12" applyFont="1" applyFill="1" applyAlignment="1">
      <alignment horizontal="center" vertical="center"/>
    </xf>
    <xf numFmtId="0" fontId="72" fillId="4" borderId="8" xfId="12" applyFont="1" applyFill="1" applyBorder="1" applyAlignment="1">
      <alignment horizontal="center" vertical="center"/>
    </xf>
    <xf numFmtId="0" fontId="72" fillId="4" borderId="10" xfId="12" applyFont="1" applyFill="1" applyBorder="1" applyAlignment="1">
      <alignment horizontal="center" vertical="center"/>
    </xf>
    <xf numFmtId="0" fontId="58" fillId="0" borderId="0" xfId="12" applyFont="1" applyAlignment="1">
      <alignment horizontal="left" wrapText="1"/>
    </xf>
    <xf numFmtId="0" fontId="60" fillId="0" borderId="0" xfId="12" applyFont="1" applyAlignment="1">
      <alignment horizontal="left"/>
    </xf>
    <xf numFmtId="0" fontId="44" fillId="4" borderId="8" xfId="12" applyFont="1" applyFill="1" applyBorder="1" applyAlignment="1">
      <alignment horizontal="center" vertical="center" wrapText="1"/>
    </xf>
    <xf numFmtId="0" fontId="72" fillId="4" borderId="0" xfId="12" applyFont="1" applyFill="1" applyAlignment="1">
      <alignment horizontal="center" vertical="center" wrapText="1"/>
    </xf>
    <xf numFmtId="0" fontId="72" fillId="4" borderId="8" xfId="12" applyFont="1" applyFill="1" applyBorder="1" applyAlignment="1">
      <alignment horizontal="center" vertical="center" wrapText="1"/>
    </xf>
    <xf numFmtId="0" fontId="2" fillId="0" borderId="0" xfId="12" applyAlignment="1">
      <alignment horizontal="center"/>
    </xf>
    <xf numFmtId="0" fontId="44" fillId="4" borderId="10" xfId="12" applyFont="1" applyFill="1" applyBorder="1" applyAlignment="1">
      <alignment horizontal="center" vertical="center" wrapText="1"/>
    </xf>
    <xf numFmtId="0" fontId="58" fillId="0" borderId="10" xfId="12" applyFont="1" applyBorder="1" applyAlignment="1">
      <alignment horizontal="left" wrapText="1"/>
    </xf>
    <xf numFmtId="0" fontId="60" fillId="0" borderId="10" xfId="12" applyFont="1" applyBorder="1" applyAlignment="1">
      <alignment horizontal="left" wrapText="1"/>
    </xf>
    <xf numFmtId="0" fontId="52" fillId="4" borderId="0" xfId="12" applyFont="1" applyFill="1" applyAlignment="1">
      <alignment horizontal="left" wrapText="1"/>
    </xf>
    <xf numFmtId="0" fontId="72" fillId="4" borderId="10" xfId="12" applyFont="1" applyFill="1" applyBorder="1" applyAlignment="1">
      <alignment horizontal="center" vertical="center" wrapText="1"/>
    </xf>
    <xf numFmtId="0" fontId="61" fillId="0" borderId="10" xfId="12" applyFont="1" applyBorder="1" applyAlignment="1">
      <alignment horizontal="left" wrapText="1"/>
    </xf>
    <xf numFmtId="0" fontId="61" fillId="0" borderId="10" xfId="12" applyFont="1" applyBorder="1" applyAlignment="1">
      <alignment horizontal="left"/>
    </xf>
    <xf numFmtId="0" fontId="37" fillId="0" borderId="33" xfId="15" applyFont="1" applyBorder="1" applyAlignment="1">
      <alignment horizontal="left" wrapText="1"/>
    </xf>
    <xf numFmtId="0" fontId="2" fillId="12" borderId="0" xfId="15" applyFill="1" applyAlignment="1">
      <alignment horizontal="center"/>
    </xf>
    <xf numFmtId="0" fontId="78" fillId="12" borderId="0" xfId="15" applyFont="1" applyFill="1" applyAlignment="1">
      <alignment horizontal="left"/>
    </xf>
    <xf numFmtId="0" fontId="2" fillId="12" borderId="0" xfId="15" applyFill="1" applyAlignment="1">
      <alignment horizontal="left"/>
    </xf>
    <xf numFmtId="0" fontId="44" fillId="4" borderId="33" xfId="12" applyFont="1" applyFill="1" applyBorder="1" applyAlignment="1">
      <alignment horizontal="left" vertical="center" wrapText="1"/>
    </xf>
    <xf numFmtId="0" fontId="81" fillId="0" borderId="0" xfId="15" applyFont="1" applyAlignment="1">
      <alignment horizontal="left" wrapText="1"/>
    </xf>
    <xf numFmtId="0" fontId="2" fillId="0" borderId="8" xfId="15" applyBorder="1" applyAlignment="1">
      <alignment horizontal="center"/>
    </xf>
    <xf numFmtId="0" fontId="2" fillId="0" borderId="0" xfId="15" applyAlignment="1">
      <alignment horizontal="center" vertical="center" wrapText="1"/>
    </xf>
    <xf numFmtId="169" fontId="82" fillId="0" borderId="0" xfId="7" applyNumberFormat="1" applyFont="1" applyFill="1" applyBorder="1" applyAlignment="1">
      <alignment horizontal="center"/>
    </xf>
    <xf numFmtId="0" fontId="82" fillId="0" borderId="0" xfId="0" applyFont="1" applyAlignment="1">
      <alignment horizontal="center"/>
    </xf>
    <xf numFmtId="0" fontId="82" fillId="0" borderId="8" xfId="0" applyFont="1" applyBorder="1" applyAlignment="1">
      <alignment horizontal="center"/>
    </xf>
    <xf numFmtId="0" fontId="2" fillId="0" borderId="0" xfId="15" applyAlignment="1">
      <alignment horizontal="left" wrapText="1"/>
    </xf>
    <xf numFmtId="0" fontId="2" fillId="0" borderId="0" xfId="15" applyAlignment="1">
      <alignment horizontal="left"/>
    </xf>
    <xf numFmtId="0" fontId="2" fillId="0" borderId="34" xfId="15" applyBorder="1" applyAlignment="1">
      <alignment horizontal="center"/>
    </xf>
    <xf numFmtId="0" fontId="2" fillId="0" borderId="17" xfId="15" applyBorder="1" applyAlignment="1">
      <alignment horizontal="center"/>
    </xf>
    <xf numFmtId="0" fontId="2" fillId="0" borderId="26" xfId="15" applyBorder="1" applyAlignment="1">
      <alignment horizontal="center"/>
    </xf>
    <xf numFmtId="0" fontId="2" fillId="0" borderId="35" xfId="15" applyBorder="1" applyAlignment="1">
      <alignment horizontal="center"/>
    </xf>
    <xf numFmtId="0" fontId="2" fillId="0" borderId="36" xfId="15" applyBorder="1" applyAlignment="1">
      <alignment horizontal="center"/>
    </xf>
    <xf numFmtId="0" fontId="78" fillId="0" borderId="37" xfId="15" applyFont="1" applyBorder="1" applyAlignment="1">
      <alignment horizontal="center"/>
    </xf>
    <xf numFmtId="0" fontId="44" fillId="4" borderId="14" xfId="12" applyFont="1" applyFill="1" applyBorder="1" applyAlignment="1">
      <alignment horizontal="left" vertical="center" wrapText="1"/>
    </xf>
    <xf numFmtId="0" fontId="81" fillId="0" borderId="33" xfId="15" applyFont="1" applyBorder="1" applyAlignment="1">
      <alignment horizontal="center"/>
    </xf>
    <xf numFmtId="0" fontId="81" fillId="0" borderId="34" xfId="15" applyFont="1" applyBorder="1" applyAlignment="1">
      <alignment horizontal="left" wrapText="1"/>
    </xf>
    <xf numFmtId="0" fontId="81" fillId="0" borderId="26" xfId="15" applyFont="1" applyBorder="1" applyAlignment="1">
      <alignment horizontal="left" wrapText="1"/>
    </xf>
    <xf numFmtId="169" fontId="81" fillId="0" borderId="34" xfId="7" applyNumberFormat="1" applyFont="1" applyFill="1" applyBorder="1" applyAlignment="1">
      <alignment horizontal="center"/>
    </xf>
    <xf numFmtId="169" fontId="81" fillId="0" borderId="26" xfId="7" applyNumberFormat="1" applyFont="1" applyFill="1" applyBorder="1" applyAlignment="1">
      <alignment horizontal="center"/>
    </xf>
    <xf numFmtId="0" fontId="81" fillId="0" borderId="34" xfId="15" applyFont="1" applyBorder="1" applyAlignment="1">
      <alignment horizontal="center"/>
    </xf>
    <xf numFmtId="0" fontId="81" fillId="0" borderId="26" xfId="15" applyFont="1" applyBorder="1" applyAlignment="1">
      <alignment horizontal="center"/>
    </xf>
    <xf numFmtId="169" fontId="82" fillId="0" borderId="17" xfId="0" applyNumberFormat="1" applyFont="1" applyBorder="1" applyAlignment="1">
      <alignment horizontal="center"/>
    </xf>
    <xf numFmtId="169" fontId="82" fillId="0" borderId="52" xfId="0" applyNumberFormat="1" applyFont="1" applyBorder="1" applyAlignment="1">
      <alignment horizontal="center"/>
    </xf>
    <xf numFmtId="0" fontId="81" fillId="0" borderId="34" xfId="0" applyFont="1" applyBorder="1" applyAlignment="1">
      <alignment horizontal="center"/>
    </xf>
    <xf numFmtId="0" fontId="81" fillId="0" borderId="17" xfId="0" applyFont="1" applyBorder="1" applyAlignment="1">
      <alignment horizontal="center"/>
    </xf>
    <xf numFmtId="0" fontId="81" fillId="0" borderId="26" xfId="0" applyFont="1" applyBorder="1" applyAlignment="1">
      <alignment horizontal="center"/>
    </xf>
    <xf numFmtId="0" fontId="81" fillId="0" borderId="35" xfId="0" applyFont="1" applyBorder="1" applyAlignment="1">
      <alignment horizontal="center"/>
    </xf>
    <xf numFmtId="0" fontId="81" fillId="0" borderId="36" xfId="0" applyFont="1" applyBorder="1" applyAlignment="1">
      <alignment horizontal="center"/>
    </xf>
    <xf numFmtId="0" fontId="81" fillId="0" borderId="37" xfId="0" applyFont="1" applyBorder="1" applyAlignment="1">
      <alignment horizontal="center"/>
    </xf>
    <xf numFmtId="0" fontId="81" fillId="0" borderId="0" xfId="0" applyFont="1" applyAlignment="1">
      <alignment horizontal="left" wrapText="1"/>
    </xf>
    <xf numFmtId="0" fontId="81" fillId="0" borderId="0" xfId="0" applyFont="1" applyAlignment="1">
      <alignment horizontal="left"/>
    </xf>
    <xf numFmtId="0" fontId="2" fillId="0" borderId="33" xfId="15" applyBorder="1" applyAlignment="1">
      <alignment horizontal="center"/>
    </xf>
    <xf numFmtId="0" fontId="2" fillId="0" borderId="34" xfId="15" applyBorder="1" applyAlignment="1">
      <alignment horizontal="left" wrapText="1"/>
    </xf>
    <xf numFmtId="0" fontId="2" fillId="0" borderId="26" xfId="15" applyBorder="1" applyAlignment="1">
      <alignment horizontal="left" wrapText="1"/>
    </xf>
  </cellXfs>
  <cellStyles count="19">
    <cellStyle name="Euro" xfId="1" xr:uid="{00000000-0005-0000-0000-000000000000}"/>
    <cellStyle name="Milliers" xfId="11" builtinId="3"/>
    <cellStyle name="Milliers 2" xfId="9" xr:uid="{E9BA0360-4B8C-4C61-9D65-9B9C010572C3}"/>
    <cellStyle name="Milliers_EN_SopraGroup_tableaux_com_fi_2009" xfId="2" xr:uid="{00000000-0005-0000-0000-000001000000}"/>
    <cellStyle name="Milliers_FR_SopraGroup_tableaux_com_fi_2009" xfId="3" xr:uid="{00000000-0005-0000-0000-000002000000}"/>
    <cellStyle name="Monétaire 2" xfId="18" xr:uid="{5C15753A-BE23-4E7C-BDCE-2A4226231562}"/>
    <cellStyle name="Normal" xfId="0" builtinId="0"/>
    <cellStyle name="Normal 2" xfId="10" xr:uid="{65CF9716-F5AB-4918-BF28-3CF67D7C7F85}"/>
    <cellStyle name="Normal 2 2" xfId="12" xr:uid="{060D422D-DEBC-497B-962A-71D0E80EABDB}"/>
    <cellStyle name="Normal 3" xfId="8" xr:uid="{10A65BBE-854D-4263-977C-3E0ADD1EAA94}"/>
    <cellStyle name="Normal 3 2" xfId="15" xr:uid="{DB4FBA47-DA1E-44A9-86FE-03B5D3C704EE}"/>
    <cellStyle name="Normal_Document Référence 2004" xfId="4" xr:uid="{00000000-0005-0000-0000-000004000000}"/>
    <cellStyle name="Normal_Flux de trésorerie" xfId="5" xr:uid="{00000000-0005-0000-0000-000005000000}"/>
    <cellStyle name="Normal_FR_SopraGroup_tableaux_com_fi_2009" xfId="6" xr:uid="{00000000-0005-0000-0000-000006000000}"/>
    <cellStyle name="Pourcentage" xfId="7" builtinId="5"/>
    <cellStyle name="Pourcentage 2" xfId="13" xr:uid="{6736EAC3-C52B-424A-B026-D209A8432919}"/>
    <cellStyle name="Pourcentage 2 2" xfId="14" xr:uid="{B0B3BF09-8C74-4A6E-A9AC-BCDF1BB6BF0F}"/>
    <cellStyle name="Pourcentage 3" xfId="17" xr:uid="{8C85E153-F29A-4259-A98F-35BC6852E59E}"/>
    <cellStyle name="Pourcentage 3 2" xfId="16" xr:uid="{6C91F94F-E3FE-47AF-9825-AD3A39834B74}"/>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E51519"/>
      <rgbColor rgb="00FFFFFF"/>
      <rgbColor rgb="00FFFFFF"/>
      <rgbColor rgb="00FFFFFF"/>
      <rgbColor rgb="00FFFFFF"/>
      <rgbColor rgb="00FFFFFF"/>
      <rgbColor rgb="00FFFFFF"/>
      <rgbColor rgb="00FFFFFF"/>
      <rgbColor rgb="00000000"/>
      <rgbColor rgb="008AB6D2"/>
      <rgbColor rgb="00FFFFFF"/>
      <rgbColor rgb="00D2DADC"/>
      <rgbColor rgb="00FFFFFF"/>
      <rgbColor rgb="008AABD2"/>
      <rgbColor rgb="00C0C0C0"/>
      <rgbColor rgb="00FFFFFF"/>
      <rgbColor rgb="00E51519"/>
      <rgbColor rgb="00DCD6D2"/>
      <rgbColor rgb="00D2DADC"/>
      <rgbColor rgb="00F6BE5F"/>
      <rgbColor rgb="00E4B275"/>
      <rgbColor rgb="008AB6D2"/>
      <rgbColor rgb="008AABD2"/>
      <rgbColor rgb="00E86A47"/>
      <rgbColor rgb="00E51519"/>
      <rgbColor rgb="00DCD6D2"/>
      <rgbColor rgb="00D2DADC"/>
      <rgbColor rgb="00F6BE5F"/>
      <rgbColor rgb="00E4B275"/>
      <rgbColor rgb="008AB6D2"/>
      <rgbColor rgb="008AABD2"/>
      <rgbColor rgb="00000000"/>
      <rgbColor rgb="00FFFFFF"/>
      <rgbColor rgb="00FFFFFF"/>
      <rgbColor rgb="00FFFFFF"/>
      <rgbColor rgb="00FFFFFF"/>
      <rgbColor rgb="00FFFFFF"/>
      <rgbColor rgb="00FFFFFF"/>
      <rgbColor rgb="00FFFFFF"/>
      <rgbColor rgb="00FFFFFF"/>
      <rgbColor rgb="00FFFFFF"/>
      <rgbColor rgb="00FFFFFF"/>
      <rgbColor rgb="00FFFFFF"/>
      <rgbColor rgb="00FFFFFF"/>
      <rgbColor rgb="00FFFFFF"/>
      <rgbColor rgb="00DCD6D2"/>
      <rgbColor rgb="00FFFFFF"/>
      <rgbColor rgb="00969696"/>
      <rgbColor rgb="00D2A68A"/>
      <rgbColor rgb="00FFFFFF"/>
      <rgbColor rgb="00E4B275"/>
      <rgbColor rgb="00F6BE5F"/>
      <rgbColor rgb="00E86A47"/>
      <rgbColor rgb="00FFFFFF"/>
      <rgbColor rgb="00FFFFFF"/>
      <rgbColor rgb="00FFFFFF"/>
    </indexedColors>
    <mruColors>
      <color rgb="FFE6E6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1" Type="http://schemas.openxmlformats.org/officeDocument/2006/relationships/image" Target="../media/image2.png"/></Relationships>
</file>

<file path=xl/drawings/_rels/drawing17.xml.rels><?xml version="1.0" encoding="UTF-8" standalone="yes"?>
<Relationships xmlns="http://schemas.openxmlformats.org/package/2006/relationships"><Relationship Id="rId1" Type="http://schemas.openxmlformats.org/officeDocument/2006/relationships/image" Target="../media/image2.png"/></Relationships>
</file>

<file path=xl/drawings/_rels/drawing18.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2273186</xdr:colOff>
      <xdr:row>3</xdr:row>
      <xdr:rowOff>64186</xdr:rowOff>
    </xdr:to>
    <xdr:pic>
      <xdr:nvPicPr>
        <xdr:cNvPr id="2" name="Image 2">
          <a:extLst>
            <a:ext uri="{FF2B5EF4-FFF2-40B4-BE49-F238E27FC236}">
              <a16:creationId xmlns:a16="http://schemas.microsoft.com/office/drawing/2014/main" id="{538351C6-964A-4BB5-ACF9-CB827B64FFF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273186" cy="555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3</xdr:row>
      <xdr:rowOff>0</xdr:rowOff>
    </xdr:from>
    <xdr:to>
      <xdr:col>0</xdr:col>
      <xdr:colOff>2273186</xdr:colOff>
      <xdr:row>5</xdr:row>
      <xdr:rowOff>162099</xdr:rowOff>
    </xdr:to>
    <xdr:pic>
      <xdr:nvPicPr>
        <xdr:cNvPr id="3" name="Image 2">
          <a:extLst>
            <a:ext uri="{FF2B5EF4-FFF2-40B4-BE49-F238E27FC236}">
              <a16:creationId xmlns:a16="http://schemas.microsoft.com/office/drawing/2014/main" id="{AF3037CA-CAF1-4F4B-8493-30954336D3B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90550"/>
          <a:ext cx="2273186" cy="555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2</xdr:col>
      <xdr:colOff>317386</xdr:colOff>
      <xdr:row>4</xdr:row>
      <xdr:rowOff>3349</xdr:rowOff>
    </xdr:to>
    <xdr:pic>
      <xdr:nvPicPr>
        <xdr:cNvPr id="2" name="Image 2">
          <a:extLst>
            <a:ext uri="{FF2B5EF4-FFF2-40B4-BE49-F238E27FC236}">
              <a16:creationId xmlns:a16="http://schemas.microsoft.com/office/drawing/2014/main" id="{8B3D7221-2A9F-4D13-AF70-0B511113FF9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84150"/>
          <a:ext cx="2273186" cy="555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2</xdr:col>
      <xdr:colOff>520586</xdr:colOff>
      <xdr:row>4</xdr:row>
      <xdr:rowOff>3349</xdr:rowOff>
    </xdr:to>
    <xdr:pic>
      <xdr:nvPicPr>
        <xdr:cNvPr id="3" name="Image 2">
          <a:extLst>
            <a:ext uri="{FF2B5EF4-FFF2-40B4-BE49-F238E27FC236}">
              <a16:creationId xmlns:a16="http://schemas.microsoft.com/office/drawing/2014/main" id="{BE5A52D6-98EA-4D80-BDC9-303292C67A2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84150"/>
          <a:ext cx="2273186" cy="555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0</xdr:colOff>
      <xdr:row>2</xdr:row>
      <xdr:rowOff>0</xdr:rowOff>
    </xdr:from>
    <xdr:to>
      <xdr:col>2</xdr:col>
      <xdr:colOff>317386</xdr:colOff>
      <xdr:row>5</xdr:row>
      <xdr:rowOff>3349</xdr:rowOff>
    </xdr:to>
    <xdr:pic>
      <xdr:nvPicPr>
        <xdr:cNvPr id="3" name="Image 2">
          <a:extLst>
            <a:ext uri="{FF2B5EF4-FFF2-40B4-BE49-F238E27FC236}">
              <a16:creationId xmlns:a16="http://schemas.microsoft.com/office/drawing/2014/main" id="{5781B28B-0E26-4499-A22E-3A8807B9FD4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68300"/>
          <a:ext cx="2273186" cy="555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2</xdr:col>
      <xdr:colOff>95136</xdr:colOff>
      <xdr:row>4</xdr:row>
      <xdr:rowOff>3349</xdr:rowOff>
    </xdr:to>
    <xdr:pic>
      <xdr:nvPicPr>
        <xdr:cNvPr id="3" name="Image 2">
          <a:extLst>
            <a:ext uri="{FF2B5EF4-FFF2-40B4-BE49-F238E27FC236}">
              <a16:creationId xmlns:a16="http://schemas.microsoft.com/office/drawing/2014/main" id="{515F3F6B-736D-47EF-84C3-7CFF81207D4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84150"/>
          <a:ext cx="2273186" cy="555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2</xdr:col>
      <xdr:colOff>736486</xdr:colOff>
      <xdr:row>3</xdr:row>
      <xdr:rowOff>174799</xdr:rowOff>
    </xdr:to>
    <xdr:pic>
      <xdr:nvPicPr>
        <xdr:cNvPr id="3" name="Image 2">
          <a:extLst>
            <a:ext uri="{FF2B5EF4-FFF2-40B4-BE49-F238E27FC236}">
              <a16:creationId xmlns:a16="http://schemas.microsoft.com/office/drawing/2014/main" id="{A2320B63-7CE3-4C75-BBB8-9563262285C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90500"/>
          <a:ext cx="2273186" cy="555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2344109</xdr:colOff>
      <xdr:row>3</xdr:row>
      <xdr:rowOff>20114</xdr:rowOff>
    </xdr:to>
    <xdr:pic>
      <xdr:nvPicPr>
        <xdr:cNvPr id="2" name="Image 1">
          <a:extLst>
            <a:ext uri="{FF2B5EF4-FFF2-40B4-BE49-F238E27FC236}">
              <a16:creationId xmlns:a16="http://schemas.microsoft.com/office/drawing/2014/main" id="{471814B2-9B3D-476D-B42F-B0CE8FC642FA}"/>
            </a:ext>
          </a:extLst>
        </xdr:cNvPr>
        <xdr:cNvPicPr>
          <a:picLocks noChangeAspect="1"/>
        </xdr:cNvPicPr>
      </xdr:nvPicPr>
      <xdr:blipFill>
        <a:blip xmlns:r="http://schemas.openxmlformats.org/officeDocument/2006/relationships" r:embed="rId1"/>
        <a:stretch>
          <a:fillRect/>
        </a:stretch>
      </xdr:blipFill>
      <xdr:spPr>
        <a:xfrm>
          <a:off x="0" y="0"/>
          <a:ext cx="2267909" cy="572564"/>
        </a:xfrm>
        <a:prstGeom prst="rect">
          <a:avLst/>
        </a:prstGeom>
      </xdr:spPr>
    </xdr:pic>
    <xdr:clientData/>
  </xdr:twoCellAnchor>
  <xdr:twoCellAnchor editAs="oneCell">
    <xdr:from>
      <xdr:col>0</xdr:col>
      <xdr:colOff>0</xdr:colOff>
      <xdr:row>0</xdr:row>
      <xdr:rowOff>0</xdr:rowOff>
    </xdr:from>
    <xdr:to>
      <xdr:col>0</xdr:col>
      <xdr:colOff>2344109</xdr:colOff>
      <xdr:row>3</xdr:row>
      <xdr:rowOff>20114</xdr:rowOff>
    </xdr:to>
    <xdr:pic>
      <xdr:nvPicPr>
        <xdr:cNvPr id="3" name="Image 1">
          <a:extLst>
            <a:ext uri="{FF2B5EF4-FFF2-40B4-BE49-F238E27FC236}">
              <a16:creationId xmlns:a16="http://schemas.microsoft.com/office/drawing/2014/main" id="{2FE11137-D4AE-4BA0-B763-FE77246B70CF}"/>
            </a:ext>
          </a:extLst>
        </xdr:cNvPr>
        <xdr:cNvPicPr>
          <a:picLocks noChangeAspect="1"/>
        </xdr:cNvPicPr>
      </xdr:nvPicPr>
      <xdr:blipFill>
        <a:blip xmlns:r="http://schemas.openxmlformats.org/officeDocument/2006/relationships" r:embed="rId1"/>
        <a:stretch>
          <a:fillRect/>
        </a:stretch>
      </xdr:blipFill>
      <xdr:spPr>
        <a:xfrm>
          <a:off x="0" y="0"/>
          <a:ext cx="2267909" cy="572564"/>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0</xdr:colOff>
      <xdr:row>0</xdr:row>
      <xdr:rowOff>15875</xdr:rowOff>
    </xdr:from>
    <xdr:to>
      <xdr:col>0</xdr:col>
      <xdr:colOff>2340299</xdr:colOff>
      <xdr:row>3</xdr:row>
      <xdr:rowOff>48054</xdr:rowOff>
    </xdr:to>
    <xdr:pic>
      <xdr:nvPicPr>
        <xdr:cNvPr id="2" name="Image 1">
          <a:extLst>
            <a:ext uri="{FF2B5EF4-FFF2-40B4-BE49-F238E27FC236}">
              <a16:creationId xmlns:a16="http://schemas.microsoft.com/office/drawing/2014/main" id="{E6DB2633-8F2E-4842-B522-4F0797C49B17}"/>
            </a:ext>
          </a:extLst>
        </xdr:cNvPr>
        <xdr:cNvPicPr>
          <a:picLocks noChangeAspect="1"/>
        </xdr:cNvPicPr>
      </xdr:nvPicPr>
      <xdr:blipFill>
        <a:blip xmlns:r="http://schemas.openxmlformats.org/officeDocument/2006/relationships" r:embed="rId1"/>
        <a:stretch>
          <a:fillRect/>
        </a:stretch>
      </xdr:blipFill>
      <xdr:spPr>
        <a:xfrm>
          <a:off x="0" y="15875"/>
          <a:ext cx="2264099" cy="559229"/>
        </a:xfrm>
        <a:prstGeom prst="rect">
          <a:avLst/>
        </a:prstGeom>
      </xdr:spPr>
    </xdr:pic>
    <xdr:clientData/>
  </xdr:twoCellAnchor>
  <xdr:twoCellAnchor editAs="oneCell">
    <xdr:from>
      <xdr:col>0</xdr:col>
      <xdr:colOff>0</xdr:colOff>
      <xdr:row>0</xdr:row>
      <xdr:rowOff>15875</xdr:rowOff>
    </xdr:from>
    <xdr:to>
      <xdr:col>0</xdr:col>
      <xdr:colOff>2340299</xdr:colOff>
      <xdr:row>3</xdr:row>
      <xdr:rowOff>48054</xdr:rowOff>
    </xdr:to>
    <xdr:pic>
      <xdr:nvPicPr>
        <xdr:cNvPr id="3" name="Image 1">
          <a:extLst>
            <a:ext uri="{FF2B5EF4-FFF2-40B4-BE49-F238E27FC236}">
              <a16:creationId xmlns:a16="http://schemas.microsoft.com/office/drawing/2014/main" id="{FD37929C-08DB-424A-A634-8A07B36A37B1}"/>
            </a:ext>
          </a:extLst>
        </xdr:cNvPr>
        <xdr:cNvPicPr>
          <a:picLocks noChangeAspect="1"/>
        </xdr:cNvPicPr>
      </xdr:nvPicPr>
      <xdr:blipFill>
        <a:blip xmlns:r="http://schemas.openxmlformats.org/officeDocument/2006/relationships" r:embed="rId1"/>
        <a:stretch>
          <a:fillRect/>
        </a:stretch>
      </xdr:blipFill>
      <xdr:spPr>
        <a:xfrm>
          <a:off x="0" y="15875"/>
          <a:ext cx="2264099" cy="559229"/>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2273186</xdr:colOff>
      <xdr:row>2</xdr:row>
      <xdr:rowOff>187499</xdr:rowOff>
    </xdr:to>
    <xdr:pic>
      <xdr:nvPicPr>
        <xdr:cNvPr id="3" name="Image 2">
          <a:extLst>
            <a:ext uri="{FF2B5EF4-FFF2-40B4-BE49-F238E27FC236}">
              <a16:creationId xmlns:a16="http://schemas.microsoft.com/office/drawing/2014/main" id="{4D0AA394-A8A0-48FF-B1F4-498A89AE8BA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273186" cy="555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2250038</xdr:colOff>
      <xdr:row>3</xdr:row>
      <xdr:rowOff>49893</xdr:rowOff>
    </xdr:to>
    <xdr:pic>
      <xdr:nvPicPr>
        <xdr:cNvPr id="2" name="Image 2">
          <a:extLst>
            <a:ext uri="{FF2B5EF4-FFF2-40B4-BE49-F238E27FC236}">
              <a16:creationId xmlns:a16="http://schemas.microsoft.com/office/drawing/2014/main" id="{A01FE2D2-D17C-4886-B939-846D7DDA113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250038" cy="5483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2258154</xdr:colOff>
      <xdr:row>3</xdr:row>
      <xdr:rowOff>66613</xdr:rowOff>
    </xdr:to>
    <xdr:pic>
      <xdr:nvPicPr>
        <xdr:cNvPr id="2" name="Image 2">
          <a:extLst>
            <a:ext uri="{FF2B5EF4-FFF2-40B4-BE49-F238E27FC236}">
              <a16:creationId xmlns:a16="http://schemas.microsoft.com/office/drawing/2014/main" id="{79F1B428-CFF8-4D35-B61A-41EA7E94F59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251804" cy="5523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2278119</xdr:colOff>
      <xdr:row>3</xdr:row>
      <xdr:rowOff>105258</xdr:rowOff>
    </xdr:to>
    <xdr:pic>
      <xdr:nvPicPr>
        <xdr:cNvPr id="2" name="Image 2">
          <a:extLst>
            <a:ext uri="{FF2B5EF4-FFF2-40B4-BE49-F238E27FC236}">
              <a16:creationId xmlns:a16="http://schemas.microsoft.com/office/drawing/2014/main" id="{615844DF-9715-4E63-A4C0-AB209822E71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271769" cy="5846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2257425</xdr:colOff>
      <xdr:row>3</xdr:row>
      <xdr:rowOff>76200</xdr:rowOff>
    </xdr:to>
    <xdr:pic>
      <xdr:nvPicPr>
        <xdr:cNvPr id="2" name="Image 2">
          <a:extLst>
            <a:ext uri="{FF2B5EF4-FFF2-40B4-BE49-F238E27FC236}">
              <a16:creationId xmlns:a16="http://schemas.microsoft.com/office/drawing/2014/main" id="{ECD11631-0D80-47EE-AD95-640CEA5E404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25742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21167</xdr:colOff>
      <xdr:row>1</xdr:row>
      <xdr:rowOff>31749</xdr:rowOff>
    </xdr:from>
    <xdr:to>
      <xdr:col>1</xdr:col>
      <xdr:colOff>271469</xdr:colOff>
      <xdr:row>5</xdr:row>
      <xdr:rowOff>2333</xdr:rowOff>
    </xdr:to>
    <xdr:pic>
      <xdr:nvPicPr>
        <xdr:cNvPr id="2" name="Image 1">
          <a:extLst>
            <a:ext uri="{FF2B5EF4-FFF2-40B4-BE49-F238E27FC236}">
              <a16:creationId xmlns:a16="http://schemas.microsoft.com/office/drawing/2014/main" id="{E0D2562A-208B-43D2-A3DA-A065006772B2}"/>
            </a:ext>
          </a:extLst>
        </xdr:cNvPr>
        <xdr:cNvPicPr>
          <a:picLocks noChangeAspect="1"/>
        </xdr:cNvPicPr>
      </xdr:nvPicPr>
      <xdr:blipFill>
        <a:blip xmlns:r="http://schemas.openxmlformats.org/officeDocument/2006/relationships" r:embed="rId1"/>
        <a:stretch>
          <a:fillRect/>
        </a:stretch>
      </xdr:blipFill>
      <xdr:spPr>
        <a:xfrm>
          <a:off x="21167" y="177799"/>
          <a:ext cx="2256902" cy="554784"/>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1</xdr:row>
      <xdr:rowOff>6350</xdr:rowOff>
    </xdr:from>
    <xdr:to>
      <xdr:col>0</xdr:col>
      <xdr:colOff>2273186</xdr:colOff>
      <xdr:row>3</xdr:row>
      <xdr:rowOff>168449</xdr:rowOff>
    </xdr:to>
    <xdr:pic>
      <xdr:nvPicPr>
        <xdr:cNvPr id="3" name="Image 2">
          <a:extLst>
            <a:ext uri="{FF2B5EF4-FFF2-40B4-BE49-F238E27FC236}">
              <a16:creationId xmlns:a16="http://schemas.microsoft.com/office/drawing/2014/main" id="{48A4CD90-3C87-4011-B9CB-C198491126A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03200"/>
          <a:ext cx="2273186" cy="555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0</xdr:col>
      <xdr:colOff>2273186</xdr:colOff>
      <xdr:row>4</xdr:row>
      <xdr:rowOff>117649</xdr:rowOff>
    </xdr:to>
    <xdr:pic>
      <xdr:nvPicPr>
        <xdr:cNvPr id="3" name="Image 2">
          <a:extLst>
            <a:ext uri="{FF2B5EF4-FFF2-40B4-BE49-F238E27FC236}">
              <a16:creationId xmlns:a16="http://schemas.microsoft.com/office/drawing/2014/main" id="{DEC13D65-C7DF-4D20-8711-7DCFA0FFE1D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46050"/>
          <a:ext cx="2273186" cy="555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0</xdr:col>
      <xdr:colOff>2273186</xdr:colOff>
      <xdr:row>4</xdr:row>
      <xdr:rowOff>117649</xdr:rowOff>
    </xdr:to>
    <xdr:pic>
      <xdr:nvPicPr>
        <xdr:cNvPr id="3" name="Image 2">
          <a:extLst>
            <a:ext uri="{FF2B5EF4-FFF2-40B4-BE49-F238E27FC236}">
              <a16:creationId xmlns:a16="http://schemas.microsoft.com/office/drawing/2014/main" id="{847D43A1-889D-4E0F-B337-0463BBB4F73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46050"/>
          <a:ext cx="2273186" cy="555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wpresufs01.wins.sopra\E\WINDOWS\Temp\7zO2B3.tmp\Etats%20consolid&#233;s%20SOPRA%2030%20juin%20201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ommaire"/>
      <sheetName val="Paramètres"/>
      <sheetName val="Controle de cohérence"/>
      <sheetName val="Cpte résultat"/>
      <sheetName val="Gains  pertes comptab.en KP"/>
      <sheetName val="Bilan"/>
      <sheetName val="Var_cap.propres  format CNC"/>
      <sheetName val="Flux de tréso "/>
      <sheetName val="Sommaire (2)"/>
      <sheetName val="Sommaire (3)"/>
      <sheetName val="Périm.de conso"/>
      <sheetName val="Proforma"/>
      <sheetName val="Ecarts d'acquisition"/>
      <sheetName val="EA ventil.sect."/>
      <sheetName val="Immo. incorporelles"/>
      <sheetName val="Immos corpor. "/>
      <sheetName val="Titres mis en équiv"/>
      <sheetName val="Immo. financières"/>
      <sheetName val="Impôt différé "/>
      <sheetName val="Reports fiscaux"/>
      <sheetName val="Autres actifs non courants"/>
      <sheetName val="Créances d'exploitation"/>
      <sheetName val="Trésorerie nette "/>
      <sheetName val="Valeurs Mobilières Placement"/>
      <sheetName val="Plan options Sopra"/>
      <sheetName val="Options chap VII- 311211"/>
      <sheetName val="Attribution actions Axway"/>
      <sheetName val="Réserves"/>
      <sheetName val="Emprunts et dettes "/>
      <sheetName val="Dette locat financ"/>
      <sheetName val="Var - Endettement net IFRS "/>
      <sheetName val="Prov.retraite"/>
      <sheetName val="Prov.variation avec retraite"/>
      <sheetName val="Prov.variation hors retr 2011"/>
      <sheetName val="Prov.var détail"/>
      <sheetName val="Autres passifs non courants"/>
      <sheetName val="Autres dettes courantes"/>
      <sheetName val="Activité métiers"/>
      <sheetName val="Achats consommés"/>
      <sheetName val="Charges de personnel"/>
      <sheetName val="Charges externes"/>
      <sheetName val="DAP - RAP exploitation"/>
      <sheetName val="Résultat financier"/>
      <sheetName val="Résultat financier 06 12"/>
      <sheetName val="Résultat financier 12 11"/>
      <sheetName val="Résultat financier 06 11"/>
      <sheetName val="Charge d'impôt"/>
      <sheetName val="Preuve d'impôt"/>
      <sheetName val="SORIE Effet impot "/>
      <sheetName val="Résultat par action"/>
      <sheetName val="Res. sectoriels"/>
      <sheetName val="Actif sectoriel "/>
      <sheetName val="Instr.fin.au bilan"/>
      <sheetName val="Risque de crédit"/>
      <sheetName val="Dépréc créances clients"/>
      <sheetName val="Risque de liquidité"/>
      <sheetName val="Risque de taux (version B)"/>
      <sheetName val="Risque de taux (sensibilité)"/>
      <sheetName val="Risque de change"/>
      <sheetName val="Rémunération dirigeants"/>
      <sheetName val="Transactions avec stés Groupe"/>
      <sheetName val="Obligations contract."/>
      <sheetName val="Engagements hors bilan"/>
      <sheetName val="Nantissement"/>
      <sheetName val="Taux de change"/>
      <sheetName val="Taux - Conso A11"/>
      <sheetName val="BFR - Clients - IFRS"/>
      <sheetName val="BFR - Clients - IFRS (2)"/>
    </sheetNames>
    <sheetDataSet>
      <sheetData sheetId="0" refreshError="1"/>
      <sheetData sheetId="1">
        <row r="8">
          <cell r="C8" t="str">
            <v>Exercice 2011</v>
          </cell>
        </row>
        <row r="9">
          <cell r="C9" t="str">
            <v>1er Sem. 2011</v>
          </cell>
        </row>
        <row r="10">
          <cell r="C10" t="str">
            <v>1er Sem. 2012</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EFAA12-A53B-4241-94AB-1822FCB11318}">
  <sheetPr>
    <pageSetUpPr fitToPage="1"/>
  </sheetPr>
  <dimension ref="A5:Q246"/>
  <sheetViews>
    <sheetView tabSelected="1" zoomScale="93" zoomScaleNormal="100" workbookViewId="0">
      <selection activeCell="B32" sqref="B32"/>
    </sheetView>
  </sheetViews>
  <sheetFormatPr baseColWidth="10" defaultColWidth="11.453125" defaultRowHeight="13" x14ac:dyDescent="0.3"/>
  <cols>
    <col min="1" max="1" width="59.7265625" style="6" bestFit="1" customWidth="1"/>
    <col min="2" max="4" width="11.453125" style="7" customWidth="1"/>
    <col min="5" max="6" width="11.453125" style="1"/>
    <col min="7" max="7" width="58" style="1" bestFit="1" customWidth="1"/>
    <col min="8" max="12" width="11.453125" style="1" customWidth="1"/>
    <col min="13" max="13" width="37.453125" style="1" customWidth="1"/>
    <col min="14" max="16" width="11.453125" style="1" customWidth="1"/>
    <col min="17" max="16384" width="11.453125" style="1"/>
  </cols>
  <sheetData>
    <row r="5" spans="1:7" ht="26.5" customHeight="1" x14ac:dyDescent="0.3"/>
    <row r="6" spans="1:7" ht="14.5" x14ac:dyDescent="0.35">
      <c r="A6" s="8" t="s">
        <v>0</v>
      </c>
      <c r="B6" s="17"/>
      <c r="C6" s="17"/>
      <c r="D6" s="17"/>
      <c r="E6" s="54"/>
      <c r="F6" s="54"/>
    </row>
    <row r="7" spans="1:7" ht="25.5" customHeight="1" x14ac:dyDescent="0.3">
      <c r="A7" s="9" t="s">
        <v>1</v>
      </c>
      <c r="B7" s="18">
        <v>2020</v>
      </c>
      <c r="C7" s="18">
        <v>2021</v>
      </c>
      <c r="D7" s="18">
        <v>2022</v>
      </c>
      <c r="E7" s="18">
        <v>2023</v>
      </c>
      <c r="F7" s="111"/>
      <c r="G7" s="3"/>
    </row>
    <row r="8" spans="1:7" ht="14.25" customHeight="1" x14ac:dyDescent="0.3">
      <c r="A8" s="12" t="s">
        <v>2</v>
      </c>
      <c r="B8" s="71">
        <v>45960</v>
      </c>
      <c r="C8" s="71">
        <v>47437</v>
      </c>
      <c r="D8" s="71">
        <v>49690</v>
      </c>
      <c r="E8" s="21">
        <v>55833</v>
      </c>
      <c r="F8" s="112"/>
      <c r="G8" s="4"/>
    </row>
    <row r="9" spans="1:7" s="113" customFormat="1" ht="15" customHeight="1" x14ac:dyDescent="0.3">
      <c r="A9" s="10" t="s">
        <v>3</v>
      </c>
      <c r="B9" s="70">
        <v>19759</v>
      </c>
      <c r="C9" s="70">
        <v>19831</v>
      </c>
      <c r="D9" s="70">
        <v>19820</v>
      </c>
      <c r="E9" s="22">
        <v>21756</v>
      </c>
      <c r="F9" s="112"/>
      <c r="G9" s="5"/>
    </row>
    <row r="10" spans="1:7" s="113" customFormat="1" ht="15" customHeight="1" x14ac:dyDescent="0.3">
      <c r="A10" s="10" t="s">
        <v>4</v>
      </c>
      <c r="B10" s="70">
        <v>26201</v>
      </c>
      <c r="C10" s="70">
        <v>27606</v>
      </c>
      <c r="D10" s="70">
        <v>29870</v>
      </c>
      <c r="E10" s="22">
        <v>34077</v>
      </c>
      <c r="F10" s="112"/>
      <c r="G10" s="5"/>
    </row>
    <row r="11" spans="1:7" ht="15" customHeight="1" x14ac:dyDescent="0.3">
      <c r="A11" s="19" t="s">
        <v>5</v>
      </c>
      <c r="B11" s="70">
        <v>6646</v>
      </c>
      <c r="C11" s="70">
        <v>6919</v>
      </c>
      <c r="D11" s="70">
        <v>7431</v>
      </c>
      <c r="E11" s="22">
        <v>7768</v>
      </c>
      <c r="F11" s="112"/>
      <c r="G11" s="4"/>
    </row>
    <row r="12" spans="1:7" ht="15" customHeight="1" x14ac:dyDescent="0.3">
      <c r="A12" s="19" t="s">
        <v>6</v>
      </c>
      <c r="B12" s="70">
        <v>4982</v>
      </c>
      <c r="C12" s="70">
        <v>5440</v>
      </c>
      <c r="D12" s="70">
        <v>6211</v>
      </c>
      <c r="E12" s="22">
        <v>6095</v>
      </c>
      <c r="F12" s="114"/>
      <c r="G12" s="4"/>
    </row>
    <row r="13" spans="1:7" ht="15" customHeight="1" x14ac:dyDescent="0.3">
      <c r="A13" s="19" t="s">
        <v>7</v>
      </c>
      <c r="B13" s="70">
        <v>3999</v>
      </c>
      <c r="C13" s="70">
        <v>4032</v>
      </c>
      <c r="D13" s="70">
        <v>4215</v>
      </c>
      <c r="E13" s="22">
        <v>4355</v>
      </c>
      <c r="F13" s="114"/>
      <c r="G13" s="4"/>
    </row>
    <row r="14" spans="1:7" ht="15" customHeight="1" x14ac:dyDescent="0.3">
      <c r="A14" s="19" t="s">
        <v>8</v>
      </c>
      <c r="B14" s="70">
        <v>3304</v>
      </c>
      <c r="C14" s="70">
        <v>3447</v>
      </c>
      <c r="D14" s="70">
        <v>3760</v>
      </c>
      <c r="E14" s="22">
        <v>3842</v>
      </c>
      <c r="F14" s="112"/>
      <c r="G14" s="4"/>
    </row>
    <row r="15" spans="1:7" ht="15" customHeight="1" x14ac:dyDescent="0.3">
      <c r="A15" s="19" t="s">
        <v>9</v>
      </c>
      <c r="B15" s="70">
        <v>1999</v>
      </c>
      <c r="C15" s="70">
        <v>2445</v>
      </c>
      <c r="D15" s="70">
        <v>2919</v>
      </c>
      <c r="E15" s="22">
        <v>3238</v>
      </c>
      <c r="F15" s="114"/>
      <c r="G15" s="4"/>
    </row>
    <row r="16" spans="1:7" ht="15" customHeight="1" x14ac:dyDescent="0.3">
      <c r="A16" s="19" t="s">
        <v>10</v>
      </c>
      <c r="B16" s="70">
        <v>1016</v>
      </c>
      <c r="C16" s="70">
        <v>1064</v>
      </c>
      <c r="D16" s="70">
        <v>1003</v>
      </c>
      <c r="E16" s="22">
        <v>936</v>
      </c>
      <c r="F16" s="114"/>
      <c r="G16" s="4"/>
    </row>
    <row r="17" spans="1:7" ht="15" customHeight="1" x14ac:dyDescent="0.3">
      <c r="A17" s="19" t="s">
        <v>11</v>
      </c>
      <c r="B17" s="70">
        <v>976</v>
      </c>
      <c r="C17" s="70">
        <v>994</v>
      </c>
      <c r="D17" s="70">
        <v>1035</v>
      </c>
      <c r="E17" s="22">
        <v>1069</v>
      </c>
      <c r="F17" s="112"/>
      <c r="G17" s="4"/>
    </row>
    <row r="18" spans="1:7" ht="15" customHeight="1" x14ac:dyDescent="0.3">
      <c r="A18" s="19" t="s">
        <v>12</v>
      </c>
      <c r="B18" s="70">
        <v>740</v>
      </c>
      <c r="C18" s="70">
        <v>754</v>
      </c>
      <c r="D18" s="70">
        <v>794</v>
      </c>
      <c r="E18" s="22">
        <v>2262</v>
      </c>
      <c r="F18" s="114"/>
      <c r="G18" s="4"/>
    </row>
    <row r="19" spans="1:7" ht="15" customHeight="1" x14ac:dyDescent="0.3">
      <c r="A19" s="19" t="s">
        <v>13</v>
      </c>
      <c r="B19" s="70">
        <v>648</v>
      </c>
      <c r="C19" s="70">
        <v>656</v>
      </c>
      <c r="D19" s="70">
        <v>659</v>
      </c>
      <c r="E19" s="22">
        <v>667</v>
      </c>
      <c r="F19" s="114"/>
      <c r="G19" s="4"/>
    </row>
    <row r="20" spans="1:7" ht="15" customHeight="1" x14ac:dyDescent="0.3">
      <c r="A20" s="19" t="s">
        <v>14</v>
      </c>
      <c r="B20" s="70">
        <v>423</v>
      </c>
      <c r="C20" s="70">
        <v>423</v>
      </c>
      <c r="D20" s="70">
        <v>501</v>
      </c>
      <c r="E20" s="22">
        <v>584</v>
      </c>
      <c r="F20" s="112"/>
      <c r="G20" s="4"/>
    </row>
    <row r="21" spans="1:7" ht="15" customHeight="1" x14ac:dyDescent="0.3">
      <c r="A21" s="19" t="s">
        <v>15</v>
      </c>
      <c r="B21" s="70">
        <v>243</v>
      </c>
      <c r="C21" s="70">
        <v>269</v>
      </c>
      <c r="D21" s="70">
        <v>284</v>
      </c>
      <c r="E21" s="22">
        <v>330</v>
      </c>
      <c r="F21" s="114"/>
      <c r="G21" s="4"/>
    </row>
    <row r="22" spans="1:7" ht="15" customHeight="1" x14ac:dyDescent="0.3">
      <c r="A22" s="19" t="s">
        <v>16</v>
      </c>
      <c r="B22" s="70">
        <v>279</v>
      </c>
      <c r="C22" s="70">
        <v>277</v>
      </c>
      <c r="D22" s="70">
        <v>240</v>
      </c>
      <c r="E22" s="22">
        <v>209</v>
      </c>
      <c r="F22" s="114"/>
      <c r="G22" s="5"/>
    </row>
    <row r="23" spans="1:7" ht="15" customHeight="1" x14ac:dyDescent="0.3">
      <c r="A23" s="19" t="s">
        <v>17</v>
      </c>
      <c r="B23" s="70">
        <v>213</v>
      </c>
      <c r="C23" s="70">
        <v>190</v>
      </c>
      <c r="D23" s="70">
        <v>177</v>
      </c>
      <c r="E23" s="22">
        <v>171</v>
      </c>
      <c r="F23" s="112"/>
      <c r="G23" s="5"/>
    </row>
    <row r="24" spans="1:7" ht="15" customHeight="1" x14ac:dyDescent="0.3">
      <c r="A24" s="19" t="s">
        <v>18</v>
      </c>
      <c r="B24" s="70">
        <v>142</v>
      </c>
      <c r="C24" s="70">
        <v>139</v>
      </c>
      <c r="D24" s="70">
        <v>132</v>
      </c>
      <c r="E24" s="22">
        <v>130</v>
      </c>
      <c r="F24" s="114"/>
      <c r="G24" s="5"/>
    </row>
    <row r="25" spans="1:7" ht="15" customHeight="1" x14ac:dyDescent="0.3">
      <c r="A25" s="19" t="s">
        <v>20</v>
      </c>
      <c r="B25" s="70">
        <v>126</v>
      </c>
      <c r="C25" s="70">
        <v>109</v>
      </c>
      <c r="D25" s="70">
        <v>72</v>
      </c>
      <c r="E25" s="22">
        <v>34</v>
      </c>
      <c r="F25" s="114"/>
      <c r="G25" s="5"/>
    </row>
    <row r="26" spans="1:7" x14ac:dyDescent="0.3">
      <c r="A26" s="11" t="s">
        <v>21</v>
      </c>
      <c r="B26" s="90">
        <v>40581</v>
      </c>
      <c r="C26" s="90">
        <v>44501</v>
      </c>
      <c r="D26" s="90">
        <v>46261.39</v>
      </c>
      <c r="E26" s="115" t="s">
        <v>22</v>
      </c>
      <c r="F26" s="112"/>
      <c r="G26" s="5"/>
    </row>
    <row r="27" spans="1:7" x14ac:dyDescent="0.3">
      <c r="A27" s="46" t="s">
        <v>23</v>
      </c>
      <c r="B27" s="35"/>
      <c r="C27" s="35"/>
      <c r="D27" s="35"/>
    </row>
    <row r="28" spans="1:7" ht="12.75" customHeight="1" x14ac:dyDescent="0.3">
      <c r="A28" s="677" t="s">
        <v>24</v>
      </c>
      <c r="B28" s="677"/>
      <c r="C28" s="677"/>
      <c r="D28" s="45"/>
    </row>
    <row r="29" spans="1:7" x14ac:dyDescent="0.3">
      <c r="A29" s="677" t="s">
        <v>25</v>
      </c>
      <c r="B29" s="677"/>
      <c r="C29" s="677"/>
    </row>
    <row r="30" spans="1:7" ht="40" customHeight="1" x14ac:dyDescent="0.35">
      <c r="A30" s="8" t="s">
        <v>26</v>
      </c>
      <c r="B30" s="17"/>
      <c r="C30" s="17"/>
      <c r="D30" s="17"/>
      <c r="E30" s="54"/>
      <c r="F30" s="54"/>
    </row>
    <row r="31" spans="1:7" ht="25.5" customHeight="1" x14ac:dyDescent="0.3">
      <c r="A31" s="9" t="s">
        <v>1</v>
      </c>
      <c r="B31" s="18">
        <v>2020</v>
      </c>
      <c r="C31" s="18">
        <v>2021</v>
      </c>
      <c r="D31" s="18">
        <v>2022</v>
      </c>
      <c r="E31" s="18">
        <v>2023</v>
      </c>
      <c r="F31" s="111"/>
      <c r="G31" s="3"/>
    </row>
    <row r="32" spans="1:7" ht="14.5" customHeight="1" x14ac:dyDescent="0.3">
      <c r="A32" s="12" t="s">
        <v>2</v>
      </c>
      <c r="B32" s="71">
        <v>44768</v>
      </c>
      <c r="C32" s="71">
        <v>47008</v>
      </c>
      <c r="D32" s="21">
        <v>49508</v>
      </c>
      <c r="E32" s="21">
        <v>50083</v>
      </c>
      <c r="F32" s="112"/>
      <c r="G32" s="4"/>
    </row>
    <row r="33" spans="1:7" ht="14.5" customHeight="1" x14ac:dyDescent="0.3">
      <c r="A33" s="10" t="s">
        <v>3</v>
      </c>
      <c r="B33" s="70">
        <v>18728</v>
      </c>
      <c r="C33" s="70">
        <v>19609</v>
      </c>
      <c r="D33" s="22">
        <v>19820</v>
      </c>
      <c r="E33" s="22">
        <v>19684</v>
      </c>
      <c r="F33" s="114"/>
      <c r="G33" s="4"/>
    </row>
    <row r="34" spans="1:7" ht="14.5" customHeight="1" x14ac:dyDescent="0.3">
      <c r="A34" s="10" t="s">
        <v>4</v>
      </c>
      <c r="B34" s="70">
        <v>26040</v>
      </c>
      <c r="C34" s="70">
        <v>27399</v>
      </c>
      <c r="D34" s="22">
        <v>29688</v>
      </c>
      <c r="E34" s="22">
        <v>30399</v>
      </c>
      <c r="F34" s="114"/>
      <c r="G34" s="4"/>
    </row>
    <row r="35" spans="1:7" x14ac:dyDescent="0.3">
      <c r="A35" s="23"/>
      <c r="B35" s="24"/>
      <c r="C35" s="24"/>
      <c r="D35" s="24"/>
      <c r="E35" s="24"/>
      <c r="F35" s="16"/>
    </row>
    <row r="36" spans="1:7" ht="40" customHeight="1" x14ac:dyDescent="0.3">
      <c r="A36" s="8" t="s">
        <v>27</v>
      </c>
      <c r="B36" s="17"/>
      <c r="C36" s="17"/>
      <c r="D36" s="17"/>
    </row>
    <row r="37" spans="1:7" ht="25.5" customHeight="1" x14ac:dyDescent="0.3">
      <c r="A37" s="9" t="s">
        <v>1</v>
      </c>
      <c r="B37" s="18">
        <v>2020</v>
      </c>
      <c r="C37" s="18">
        <v>2021</v>
      </c>
      <c r="D37" s="18">
        <v>2022</v>
      </c>
      <c r="E37" s="18">
        <v>2023</v>
      </c>
      <c r="F37" s="111"/>
      <c r="G37" s="3"/>
    </row>
    <row r="38" spans="1:7" ht="14.5" customHeight="1" x14ac:dyDescent="0.3">
      <c r="A38" s="12" t="s">
        <v>2</v>
      </c>
      <c r="B38" s="71">
        <v>43898.22</v>
      </c>
      <c r="C38" s="71">
        <v>45851.9568038461</v>
      </c>
      <c r="D38" s="71">
        <v>48390.756104478598</v>
      </c>
      <c r="E38" s="21">
        <v>48958.706804813715</v>
      </c>
      <c r="F38" s="112"/>
      <c r="G38" s="4"/>
    </row>
    <row r="39" spans="1:7" ht="14.5" customHeight="1" x14ac:dyDescent="0.3">
      <c r="A39" s="10" t="s">
        <v>3</v>
      </c>
      <c r="B39" s="70">
        <v>18463.939999999999</v>
      </c>
      <c r="C39" s="70">
        <v>19318.504599990574</v>
      </c>
      <c r="D39" s="70">
        <v>19527.217999954151</v>
      </c>
      <c r="E39" s="22">
        <v>19406.785299987816</v>
      </c>
      <c r="F39" s="114"/>
      <c r="G39" s="4"/>
    </row>
    <row r="40" spans="1:7" ht="14.5" customHeight="1" x14ac:dyDescent="0.3">
      <c r="A40" s="10" t="s">
        <v>4</v>
      </c>
      <c r="B40" s="70">
        <v>25434.28</v>
      </c>
      <c r="C40" s="70">
        <v>26533.452203854678</v>
      </c>
      <c r="D40" s="70">
        <v>28862.538104524501</v>
      </c>
      <c r="E40" s="22">
        <v>29551.921504825907</v>
      </c>
      <c r="F40" s="114"/>
      <c r="G40" s="4"/>
    </row>
    <row r="41" spans="1:7" ht="14.5" customHeight="1" x14ac:dyDescent="0.3">
      <c r="A41" s="19" t="s">
        <v>5</v>
      </c>
      <c r="B41" s="70">
        <v>6374.4</v>
      </c>
      <c r="C41" s="70">
        <v>6467.2049040169295</v>
      </c>
      <c r="D41" s="70">
        <v>7028.8252045222107</v>
      </c>
      <c r="E41" s="22">
        <v>7377.679904793863</v>
      </c>
      <c r="F41" s="114"/>
      <c r="G41" s="4"/>
    </row>
    <row r="42" spans="1:7" ht="14.5" customHeight="1" x14ac:dyDescent="0.3">
      <c r="A42" s="19" t="s">
        <v>6</v>
      </c>
      <c r="B42" s="70">
        <v>4981.05</v>
      </c>
      <c r="C42" s="70">
        <v>5438.2800000000007</v>
      </c>
      <c r="D42" s="70">
        <v>6209.73</v>
      </c>
      <c r="E42" s="22">
        <v>6093.73</v>
      </c>
      <c r="F42" s="114"/>
      <c r="G42" s="4"/>
    </row>
    <row r="43" spans="1:7" ht="14.5" customHeight="1" x14ac:dyDescent="0.3">
      <c r="A43" s="19" t="s">
        <v>7</v>
      </c>
      <c r="B43" s="70">
        <v>3950.65</v>
      </c>
      <c r="C43" s="70">
        <v>3977.6451999999958</v>
      </c>
      <c r="D43" s="70">
        <v>4174.8326999999999</v>
      </c>
      <c r="E43" s="22">
        <v>4297.6701999999959</v>
      </c>
      <c r="F43" s="114"/>
      <c r="G43" s="4"/>
    </row>
    <row r="44" spans="1:7" ht="14.5" customHeight="1" x14ac:dyDescent="0.3">
      <c r="A44" s="19" t="s">
        <v>8</v>
      </c>
      <c r="B44" s="70">
        <v>3010.6</v>
      </c>
      <c r="C44" s="70">
        <v>3216.5965998458846</v>
      </c>
      <c r="D44" s="70">
        <v>3488.3457999992365</v>
      </c>
      <c r="E44" s="22">
        <v>3392.8733000183106</v>
      </c>
      <c r="F44" s="114"/>
      <c r="G44" s="4"/>
    </row>
    <row r="45" spans="1:7" ht="14.5" customHeight="1" x14ac:dyDescent="0.3">
      <c r="A45" s="19" t="s">
        <v>9</v>
      </c>
      <c r="B45" s="70">
        <v>1996.28</v>
      </c>
      <c r="C45" s="70">
        <v>2330.5</v>
      </c>
      <c r="D45" s="70">
        <v>2775.0500999832152</v>
      </c>
      <c r="E45" s="22">
        <v>3220.8900999832154</v>
      </c>
      <c r="F45" s="114"/>
      <c r="G45" s="4"/>
    </row>
    <row r="46" spans="1:7" ht="14.5" customHeight="1" x14ac:dyDescent="0.3">
      <c r="A46" s="19" t="s">
        <v>10</v>
      </c>
      <c r="B46" s="70">
        <v>979.53</v>
      </c>
      <c r="C46" s="70">
        <v>1017</v>
      </c>
      <c r="D46" s="70">
        <v>965.05</v>
      </c>
      <c r="E46" s="22">
        <v>899.55000000000007</v>
      </c>
      <c r="F46" s="114"/>
      <c r="G46" s="4"/>
    </row>
    <row r="47" spans="1:7" ht="14.5" customHeight="1" x14ac:dyDescent="0.3">
      <c r="A47" s="19" t="s">
        <v>11</v>
      </c>
      <c r="B47" s="70">
        <v>942.02</v>
      </c>
      <c r="C47" s="70">
        <v>909.34749999999997</v>
      </c>
      <c r="D47" s="70">
        <v>979.87250000000006</v>
      </c>
      <c r="E47" s="22">
        <v>1039.6725000000001</v>
      </c>
      <c r="F47" s="114"/>
      <c r="G47" s="4"/>
    </row>
    <row r="48" spans="1:7" ht="14.5" customHeight="1" x14ac:dyDescent="0.3">
      <c r="A48" s="19" t="s">
        <v>12</v>
      </c>
      <c r="B48" s="70">
        <v>725.29999999999927</v>
      </c>
      <c r="C48" s="70">
        <v>739</v>
      </c>
      <c r="D48" s="70">
        <v>773.70000000000027</v>
      </c>
      <c r="E48" s="22">
        <v>743.5</v>
      </c>
      <c r="F48" s="114"/>
      <c r="G48" s="4"/>
    </row>
    <row r="49" spans="1:17" ht="14.5" customHeight="1" x14ac:dyDescent="0.3">
      <c r="A49" s="19" t="s">
        <v>13</v>
      </c>
      <c r="B49" s="70">
        <v>648</v>
      </c>
      <c r="C49" s="70">
        <v>654.1</v>
      </c>
      <c r="D49" s="70">
        <v>658.3</v>
      </c>
      <c r="E49" s="22">
        <v>666</v>
      </c>
      <c r="F49" s="114"/>
      <c r="G49" s="4"/>
    </row>
    <row r="50" spans="1:17" ht="14.5" customHeight="1" x14ac:dyDescent="0.3">
      <c r="A50" s="19" t="s">
        <v>14</v>
      </c>
      <c r="B50" s="70">
        <v>423</v>
      </c>
      <c r="C50" s="70">
        <v>422.2</v>
      </c>
      <c r="D50" s="70">
        <v>500.29999999999995</v>
      </c>
      <c r="E50" s="22">
        <v>579.67499999999995</v>
      </c>
      <c r="F50" s="114"/>
      <c r="G50" s="4"/>
    </row>
    <row r="51" spans="1:17" ht="14.5" customHeight="1" x14ac:dyDescent="0.3">
      <c r="A51" s="19" t="s">
        <v>15</v>
      </c>
      <c r="B51" s="70">
        <v>243</v>
      </c>
      <c r="C51" s="70">
        <v>264.40000000000003</v>
      </c>
      <c r="D51" s="70">
        <v>277.50000000000006</v>
      </c>
      <c r="E51" s="22">
        <v>254.39999999999998</v>
      </c>
      <c r="F51" s="114"/>
      <c r="G51" s="4"/>
    </row>
    <row r="52" spans="1:17" ht="14.5" customHeight="1" x14ac:dyDescent="0.3">
      <c r="A52" s="19" t="s">
        <v>16</v>
      </c>
      <c r="B52" s="70">
        <v>266.8</v>
      </c>
      <c r="C52" s="70">
        <v>274.8</v>
      </c>
      <c r="D52" s="70">
        <v>239.8</v>
      </c>
      <c r="E52" s="22">
        <v>208.8</v>
      </c>
      <c r="F52" s="114"/>
      <c r="G52" s="5"/>
    </row>
    <row r="53" spans="1:17" ht="14.5" customHeight="1" x14ac:dyDescent="0.3">
      <c r="A53" s="19" t="s">
        <v>17</v>
      </c>
      <c r="B53" s="70">
        <v>213</v>
      </c>
      <c r="C53" s="70">
        <v>178.35299999237063</v>
      </c>
      <c r="D53" s="70">
        <v>169.15309999236837</v>
      </c>
      <c r="E53" s="22">
        <v>165.65299999237061</v>
      </c>
      <c r="F53" s="114"/>
      <c r="G53" s="5"/>
    </row>
    <row r="54" spans="1:17" ht="14.5" customHeight="1" x14ac:dyDescent="0.3">
      <c r="A54" s="19" t="s">
        <v>18</v>
      </c>
      <c r="B54" s="70">
        <v>142</v>
      </c>
      <c r="C54" s="70">
        <v>138.39999999999998</v>
      </c>
      <c r="D54" s="70">
        <v>131.69999999999999</v>
      </c>
      <c r="E54" s="22">
        <v>129.69999999999999</v>
      </c>
      <c r="F54" s="114"/>
      <c r="G54" s="5"/>
    </row>
    <row r="55" spans="1:17" ht="14.5" customHeight="1" x14ac:dyDescent="0.3">
      <c r="A55" s="19" t="s">
        <v>20</v>
      </c>
      <c r="B55" s="70">
        <v>126</v>
      </c>
      <c r="C55" s="70">
        <v>108.32</v>
      </c>
      <c r="D55" s="70">
        <v>72</v>
      </c>
      <c r="E55" s="22">
        <v>34</v>
      </c>
      <c r="F55" s="114"/>
      <c r="G55" s="5"/>
    </row>
    <row r="56" spans="1:17" x14ac:dyDescent="0.3">
      <c r="A56" s="116" t="s">
        <v>25</v>
      </c>
      <c r="B56" s="24"/>
      <c r="C56" s="24"/>
      <c r="D56" s="24"/>
      <c r="E56" s="24"/>
    </row>
    <row r="57" spans="1:17" ht="40" customHeight="1" x14ac:dyDescent="0.3">
      <c r="A57" s="8" t="s">
        <v>28</v>
      </c>
      <c r="B57" s="17"/>
      <c r="C57" s="17"/>
      <c r="D57" s="17"/>
      <c r="G57" s="8" t="s">
        <v>29</v>
      </c>
      <c r="H57" s="17"/>
      <c r="I57" s="17"/>
      <c r="J57" s="17"/>
      <c r="M57" s="8" t="s">
        <v>30</v>
      </c>
      <c r="N57" s="17"/>
      <c r="O57" s="17"/>
      <c r="P57" s="17"/>
    </row>
    <row r="58" spans="1:17" ht="25.5" customHeight="1" x14ac:dyDescent="0.3">
      <c r="A58" s="25" t="s">
        <v>1</v>
      </c>
      <c r="B58" s="26">
        <v>2020</v>
      </c>
      <c r="C58" s="26">
        <v>2021</v>
      </c>
      <c r="D58" s="26">
        <v>2022</v>
      </c>
      <c r="E58" s="18">
        <v>2023</v>
      </c>
      <c r="G58" s="25" t="s">
        <v>1</v>
      </c>
      <c r="H58" s="26">
        <v>2020</v>
      </c>
      <c r="I58" s="26">
        <v>2021</v>
      </c>
      <c r="J58" s="26">
        <v>2022</v>
      </c>
      <c r="K58" s="18">
        <v>2023</v>
      </c>
      <c r="M58" s="25" t="s">
        <v>1</v>
      </c>
      <c r="N58" s="26">
        <v>2020</v>
      </c>
      <c r="O58" s="26">
        <v>2021</v>
      </c>
      <c r="P58" s="26">
        <v>2022</v>
      </c>
      <c r="Q58" s="18">
        <v>2023</v>
      </c>
    </row>
    <row r="59" spans="1:17" ht="14.5" customHeight="1" x14ac:dyDescent="0.3">
      <c r="A59" s="27" t="s">
        <v>31</v>
      </c>
      <c r="B59" s="91"/>
      <c r="C59" s="91"/>
      <c r="D59" s="91"/>
      <c r="E59" s="28"/>
      <c r="G59" s="27" t="s">
        <v>31</v>
      </c>
      <c r="H59" s="91"/>
      <c r="I59" s="91"/>
      <c r="J59" s="91"/>
      <c r="K59" s="28"/>
      <c r="M59" s="27" t="s">
        <v>31</v>
      </c>
      <c r="N59" s="117"/>
      <c r="O59" s="117"/>
      <c r="P59" s="117"/>
      <c r="Q59" s="118"/>
    </row>
    <row r="60" spans="1:17" ht="14.5" customHeight="1" x14ac:dyDescent="0.3">
      <c r="A60" s="12" t="s">
        <v>2</v>
      </c>
      <c r="B60" s="93">
        <v>0.96699999999999997</v>
      </c>
      <c r="C60" s="93">
        <v>0.97015401633764464</v>
      </c>
      <c r="D60" s="93">
        <v>0.96760119576634074</v>
      </c>
      <c r="E60" s="55">
        <v>0.96535750653914498</v>
      </c>
      <c r="G60" s="12" t="s">
        <v>2</v>
      </c>
      <c r="H60" s="119">
        <v>43286</v>
      </c>
      <c r="I60" s="119">
        <v>45605</v>
      </c>
      <c r="J60" s="119">
        <v>47904</v>
      </c>
      <c r="K60" s="120">
        <v>48348</v>
      </c>
      <c r="L60" s="121"/>
      <c r="M60" s="10" t="s">
        <v>32</v>
      </c>
      <c r="N60" s="122">
        <v>0.96099999999999997</v>
      </c>
      <c r="O60" s="122">
        <v>0.97099999999999997</v>
      </c>
      <c r="P60" s="122">
        <v>0.96699999999999997</v>
      </c>
      <c r="Q60" s="50">
        <v>0.96304023845007447</v>
      </c>
    </row>
    <row r="61" spans="1:17" ht="14.5" customHeight="1" x14ac:dyDescent="0.3">
      <c r="A61" s="10" t="s">
        <v>3</v>
      </c>
      <c r="B61" s="95">
        <v>0.96899999999999997</v>
      </c>
      <c r="C61" s="95">
        <v>0.9680758835228721</v>
      </c>
      <c r="D61" s="95">
        <v>0.95721493440968719</v>
      </c>
      <c r="E61" s="50">
        <v>0.954582401950823</v>
      </c>
      <c r="G61" s="10" t="s">
        <v>3</v>
      </c>
      <c r="H61" s="123">
        <v>18145</v>
      </c>
      <c r="I61" s="123">
        <v>18983</v>
      </c>
      <c r="J61" s="123">
        <v>18972</v>
      </c>
      <c r="K61" s="124">
        <v>18790</v>
      </c>
      <c r="L61" s="125"/>
      <c r="M61" s="157" t="s">
        <v>33</v>
      </c>
      <c r="N61" s="122">
        <v>0.97</v>
      </c>
      <c r="O61" s="122">
        <v>0.97</v>
      </c>
      <c r="P61" s="122">
        <v>0.96799999999999997</v>
      </c>
      <c r="Q61" s="50">
        <v>0.96652455866458509</v>
      </c>
    </row>
    <row r="62" spans="1:17" ht="14.5" customHeight="1" x14ac:dyDescent="0.3">
      <c r="A62" s="10" t="s">
        <v>4</v>
      </c>
      <c r="B62" s="95">
        <v>0.96550000000000002</v>
      </c>
      <c r="C62" s="95">
        <v>0.97164130077740063</v>
      </c>
      <c r="D62" s="95">
        <v>0.97453516572352461</v>
      </c>
      <c r="E62" s="50">
        <v>0.97233461627027207</v>
      </c>
      <c r="G62" s="10" t="s">
        <v>4</v>
      </c>
      <c r="H62" s="123">
        <v>25141</v>
      </c>
      <c r="I62" s="123">
        <v>26622</v>
      </c>
      <c r="J62" s="123">
        <v>28932</v>
      </c>
      <c r="K62" s="124">
        <v>29558</v>
      </c>
      <c r="M62" s="27" t="s">
        <v>34</v>
      </c>
      <c r="N62" s="126"/>
      <c r="O62" s="126"/>
      <c r="P62" s="126"/>
      <c r="Q62" s="127"/>
    </row>
    <row r="63" spans="1:17" ht="14.5" customHeight="1" x14ac:dyDescent="0.3">
      <c r="A63" s="19" t="s">
        <v>35</v>
      </c>
      <c r="B63" s="95">
        <v>0.92579999999999996</v>
      </c>
      <c r="C63" s="95">
        <v>0.9633241158492214</v>
      </c>
      <c r="D63" s="95">
        <v>0.95676259964869614</v>
      </c>
      <c r="E63" s="50">
        <v>0.94376938986556358</v>
      </c>
      <c r="G63" s="19" t="s">
        <v>35</v>
      </c>
      <c r="H63" s="123">
        <v>6118</v>
      </c>
      <c r="I63" s="123">
        <v>6619</v>
      </c>
      <c r="J63" s="123">
        <v>7081</v>
      </c>
      <c r="K63" s="124">
        <v>7301</v>
      </c>
      <c r="M63" s="157" t="s">
        <v>36</v>
      </c>
      <c r="N63" s="122">
        <v>3.5000000000000003E-2</v>
      </c>
      <c r="O63" s="122">
        <v>2.3E-2</v>
      </c>
      <c r="P63" s="122">
        <v>2.8000000000000001E-2</v>
      </c>
      <c r="Q63" s="50">
        <v>3.1117734724292103E-2</v>
      </c>
    </row>
    <row r="64" spans="1:17" ht="14.5" customHeight="1" x14ac:dyDescent="0.3">
      <c r="A64" s="19" t="s">
        <v>6</v>
      </c>
      <c r="B64" s="95">
        <v>0.99719999999999998</v>
      </c>
      <c r="C64" s="95">
        <v>0.99338235294117649</v>
      </c>
      <c r="D64" s="95">
        <v>0.993237803896313</v>
      </c>
      <c r="E64" s="50">
        <v>0.99343724364232977</v>
      </c>
      <c r="G64" s="19" t="s">
        <v>6</v>
      </c>
      <c r="H64" s="123">
        <v>4968</v>
      </c>
      <c r="I64" s="123">
        <v>5404</v>
      </c>
      <c r="J64" s="123">
        <v>6169</v>
      </c>
      <c r="K64" s="124">
        <v>6055</v>
      </c>
      <c r="L64" s="121"/>
      <c r="M64" s="157" t="s">
        <v>37</v>
      </c>
      <c r="N64" s="122">
        <v>2.5999999999999999E-2</v>
      </c>
      <c r="O64" s="122">
        <v>2.5000000000000001E-2</v>
      </c>
      <c r="P64" s="122">
        <v>2.7E-2</v>
      </c>
      <c r="Q64" s="50">
        <v>2.8251471118049716E-2</v>
      </c>
    </row>
    <row r="65" spans="1:17" ht="14.5" customHeight="1" x14ac:dyDescent="0.3">
      <c r="A65" s="19" t="s">
        <v>7</v>
      </c>
      <c r="B65" s="95">
        <v>0.98350000000000004</v>
      </c>
      <c r="C65" s="95">
        <v>0.97668650793650791</v>
      </c>
      <c r="D65" s="95">
        <v>0.99027283511269282</v>
      </c>
      <c r="E65" s="50">
        <v>0.99379024839006436</v>
      </c>
      <c r="G65" s="19" t="s">
        <v>7</v>
      </c>
      <c r="H65" s="123">
        <v>3933</v>
      </c>
      <c r="I65" s="123">
        <v>3938</v>
      </c>
      <c r="J65" s="123">
        <v>4174</v>
      </c>
      <c r="K65" s="124">
        <v>4321</v>
      </c>
      <c r="M65" s="128" t="s">
        <v>38</v>
      </c>
      <c r="N65" s="126"/>
      <c r="O65" s="126"/>
      <c r="P65" s="126"/>
      <c r="Q65" s="129"/>
    </row>
    <row r="66" spans="1:17" ht="14.5" customHeight="1" x14ac:dyDescent="0.3">
      <c r="A66" s="19" t="s">
        <v>8</v>
      </c>
      <c r="B66" s="95">
        <v>0.95330000000000004</v>
      </c>
      <c r="C66" s="95">
        <v>0.94604003481288079</v>
      </c>
      <c r="D66" s="95">
        <v>0.94680851063829785</v>
      </c>
      <c r="E66" s="50">
        <v>0.93631948192120884</v>
      </c>
      <c r="G66" s="19" t="s">
        <v>8</v>
      </c>
      <c r="H66" s="123">
        <v>3063</v>
      </c>
      <c r="I66" s="123">
        <v>3261</v>
      </c>
      <c r="J66" s="123">
        <v>3560</v>
      </c>
      <c r="K66" s="124">
        <v>3470</v>
      </c>
      <c r="M66" s="158" t="s">
        <v>39</v>
      </c>
      <c r="N66" s="122">
        <v>4.0000000000000001E-3</v>
      </c>
      <c r="O66" s="122">
        <v>6.0000000000000001E-3</v>
      </c>
      <c r="P66" s="122">
        <v>5.0000000000000001E-3</v>
      </c>
      <c r="Q66" s="50">
        <v>5.842026825633383E-3</v>
      </c>
    </row>
    <row r="67" spans="1:17" ht="14.5" customHeight="1" x14ac:dyDescent="0.3">
      <c r="A67" s="19" t="s">
        <v>9</v>
      </c>
      <c r="B67" s="95">
        <v>0.998</v>
      </c>
      <c r="C67" s="95">
        <v>0.99914420196833542</v>
      </c>
      <c r="D67" s="95">
        <v>0.99784327821710994</v>
      </c>
      <c r="E67" s="50">
        <v>0.99814585908529052</v>
      </c>
      <c r="G67" s="19" t="s">
        <v>9</v>
      </c>
      <c r="H67" s="123">
        <v>1994</v>
      </c>
      <c r="I67" s="123">
        <v>2335</v>
      </c>
      <c r="J67" s="123">
        <v>2776</v>
      </c>
      <c r="K67" s="124">
        <v>3230</v>
      </c>
      <c r="M67" s="158" t="s">
        <v>40</v>
      </c>
      <c r="N67" s="122">
        <v>4.0000000000000001E-3</v>
      </c>
      <c r="O67" s="122">
        <v>5.0000000000000001E-3</v>
      </c>
      <c r="P67" s="122">
        <v>5.0000000000000001E-3</v>
      </c>
      <c r="Q67" s="50">
        <v>3.5177809675919374E-3</v>
      </c>
    </row>
    <row r="68" spans="1:17" ht="14.5" customHeight="1" x14ac:dyDescent="0.3">
      <c r="A68" s="19" t="s">
        <v>10</v>
      </c>
      <c r="B68" s="95">
        <v>0.90649606299212604</v>
      </c>
      <c r="C68" s="95">
        <v>0.92669172932330823</v>
      </c>
      <c r="D68" s="95">
        <v>0.93619142572283154</v>
      </c>
      <c r="E68" s="50">
        <v>0.94551282051282048</v>
      </c>
      <c r="F68" s="14"/>
      <c r="G68" s="19" t="s">
        <v>10</v>
      </c>
      <c r="H68" s="123">
        <v>921</v>
      </c>
      <c r="I68" s="123">
        <v>986</v>
      </c>
      <c r="J68" s="123">
        <v>939</v>
      </c>
      <c r="K68" s="124">
        <v>885</v>
      </c>
    </row>
    <row r="69" spans="1:17" ht="14.5" customHeight="1" x14ac:dyDescent="0.3">
      <c r="A69" s="19" t="s">
        <v>11</v>
      </c>
      <c r="B69" s="95">
        <v>0.96699999999999997</v>
      </c>
      <c r="C69" s="95">
        <v>0.91649899396378265</v>
      </c>
      <c r="D69" s="95">
        <v>0.95458937198067628</v>
      </c>
      <c r="E69" s="50">
        <v>0.97567820392890547</v>
      </c>
      <c r="G69" s="19" t="s">
        <v>11</v>
      </c>
      <c r="H69" s="123">
        <v>944</v>
      </c>
      <c r="I69" s="123">
        <v>911</v>
      </c>
      <c r="J69" s="123">
        <v>988</v>
      </c>
      <c r="K69" s="124">
        <v>1043</v>
      </c>
    </row>
    <row r="70" spans="1:17" ht="14.5" customHeight="1" x14ac:dyDescent="0.3">
      <c r="A70" s="19" t="s">
        <v>12</v>
      </c>
      <c r="B70" s="95">
        <v>1</v>
      </c>
      <c r="C70" s="95">
        <v>0.99734748010610075</v>
      </c>
      <c r="D70" s="95">
        <v>0.99118387909319894</v>
      </c>
      <c r="E70" s="50">
        <v>0.98952879581151831</v>
      </c>
      <c r="F70" s="14"/>
      <c r="G70" s="19" t="s">
        <v>12</v>
      </c>
      <c r="H70" s="123">
        <v>740</v>
      </c>
      <c r="I70" s="123">
        <v>752</v>
      </c>
      <c r="J70" s="123">
        <v>787</v>
      </c>
      <c r="K70" s="124">
        <v>756</v>
      </c>
    </row>
    <row r="71" spans="1:17" ht="14.5" customHeight="1" x14ac:dyDescent="0.3">
      <c r="A71" s="19" t="s">
        <v>13</v>
      </c>
      <c r="B71" s="95">
        <v>0.99845679012345678</v>
      </c>
      <c r="C71" s="95">
        <v>0.99695121951219512</v>
      </c>
      <c r="D71" s="95">
        <v>0.99848254931714719</v>
      </c>
      <c r="E71" s="50">
        <v>0.99850074962518742</v>
      </c>
      <c r="F71" s="14"/>
      <c r="G71" s="19" t="s">
        <v>13</v>
      </c>
      <c r="H71" s="123">
        <v>647</v>
      </c>
      <c r="I71" s="123">
        <v>654</v>
      </c>
      <c r="J71" s="123">
        <v>658</v>
      </c>
      <c r="K71" s="124">
        <v>666</v>
      </c>
    </row>
    <row r="72" spans="1:17" ht="14.5" customHeight="1" x14ac:dyDescent="0.3">
      <c r="A72" s="19" t="s">
        <v>14</v>
      </c>
      <c r="B72" s="95">
        <v>0.99763593380614657</v>
      </c>
      <c r="C72" s="95">
        <v>0.98817966903073284</v>
      </c>
      <c r="D72" s="95">
        <v>0.99800399201596801</v>
      </c>
      <c r="E72" s="50">
        <v>0.99828767123287676</v>
      </c>
      <c r="F72" s="14"/>
      <c r="G72" s="19" t="s">
        <v>14</v>
      </c>
      <c r="H72" s="123">
        <v>422</v>
      </c>
      <c r="I72" s="123">
        <v>418</v>
      </c>
      <c r="J72" s="123">
        <v>500</v>
      </c>
      <c r="K72" s="124">
        <v>583</v>
      </c>
    </row>
    <row r="73" spans="1:17" ht="14.5" customHeight="1" x14ac:dyDescent="0.3">
      <c r="A73" s="19" t="s">
        <v>15</v>
      </c>
      <c r="B73" s="95">
        <v>0.98765432098765427</v>
      </c>
      <c r="C73" s="95">
        <v>0.99628252788104088</v>
      </c>
      <c r="D73" s="95">
        <v>0.99295774647887325</v>
      </c>
      <c r="E73" s="50">
        <v>0.98473282442748089</v>
      </c>
      <c r="F73" s="14"/>
      <c r="G73" s="19" t="s">
        <v>15</v>
      </c>
      <c r="H73" s="123">
        <v>240</v>
      </c>
      <c r="I73" s="123">
        <v>268</v>
      </c>
      <c r="J73" s="123">
        <v>282</v>
      </c>
      <c r="K73" s="124">
        <v>258</v>
      </c>
    </row>
    <row r="74" spans="1:17" ht="14.5" customHeight="1" x14ac:dyDescent="0.3">
      <c r="A74" s="19" t="s">
        <v>16</v>
      </c>
      <c r="B74" s="95">
        <v>0.95699999999999996</v>
      </c>
      <c r="C74" s="95">
        <v>1</v>
      </c>
      <c r="D74" s="95">
        <v>1</v>
      </c>
      <c r="E74" s="50">
        <v>1</v>
      </c>
      <c r="G74" s="19" t="s">
        <v>16</v>
      </c>
      <c r="H74" s="123">
        <v>267</v>
      </c>
      <c r="I74" s="123">
        <v>275</v>
      </c>
      <c r="J74" s="123">
        <v>240</v>
      </c>
      <c r="K74" s="124">
        <v>209</v>
      </c>
    </row>
    <row r="75" spans="1:17" ht="14.5" customHeight="1" x14ac:dyDescent="0.3">
      <c r="A75" s="19" t="s">
        <v>17</v>
      </c>
      <c r="B75" s="95">
        <v>0.971830985915493</v>
      </c>
      <c r="C75" s="95">
        <v>0.96842105263157896</v>
      </c>
      <c r="D75" s="95">
        <v>1</v>
      </c>
      <c r="E75" s="50">
        <v>1</v>
      </c>
      <c r="F75" s="15"/>
      <c r="G75" s="19" t="s">
        <v>17</v>
      </c>
      <c r="H75" s="123">
        <v>207</v>
      </c>
      <c r="I75" s="123">
        <v>184</v>
      </c>
      <c r="J75" s="123">
        <v>177</v>
      </c>
      <c r="K75" s="124">
        <v>171</v>
      </c>
    </row>
    <row r="76" spans="1:17" ht="14.5" customHeight="1" x14ac:dyDescent="0.3">
      <c r="A76" s="19" t="s">
        <v>18</v>
      </c>
      <c r="B76" s="95">
        <v>1</v>
      </c>
      <c r="C76" s="95">
        <v>1</v>
      </c>
      <c r="D76" s="95">
        <v>1</v>
      </c>
      <c r="E76" s="50">
        <v>0.98461538461538467</v>
      </c>
      <c r="F76" s="15"/>
      <c r="G76" s="19" t="s">
        <v>18</v>
      </c>
      <c r="H76" s="123">
        <v>142</v>
      </c>
      <c r="I76" s="123">
        <v>139</v>
      </c>
      <c r="J76" s="123">
        <v>132</v>
      </c>
      <c r="K76" s="124">
        <v>128</v>
      </c>
    </row>
    <row r="77" spans="1:17" ht="14.5" customHeight="1" x14ac:dyDescent="0.3">
      <c r="A77" s="19" t="s">
        <v>20</v>
      </c>
      <c r="B77" s="95">
        <v>0.95238095238095233</v>
      </c>
      <c r="C77" s="95">
        <v>0.88990825688073394</v>
      </c>
      <c r="D77" s="95">
        <v>0.79166666666666663</v>
      </c>
      <c r="E77" s="50">
        <v>0.94117647058823528</v>
      </c>
      <c r="F77" s="15"/>
      <c r="G77" s="19" t="s">
        <v>20</v>
      </c>
      <c r="H77" s="123">
        <v>120</v>
      </c>
      <c r="I77" s="123">
        <v>97</v>
      </c>
      <c r="J77" s="123">
        <v>57</v>
      </c>
      <c r="K77" s="124">
        <v>32</v>
      </c>
    </row>
    <row r="78" spans="1:17" ht="14.5" customHeight="1" x14ac:dyDescent="0.3">
      <c r="A78" s="27" t="s">
        <v>34</v>
      </c>
      <c r="B78" s="91"/>
      <c r="C78" s="91"/>
      <c r="D78" s="91"/>
      <c r="E78" s="28"/>
      <c r="G78" s="27" t="s">
        <v>34</v>
      </c>
      <c r="H78" s="130"/>
      <c r="I78" s="130"/>
      <c r="J78" s="130"/>
      <c r="K78" s="131"/>
    </row>
    <row r="79" spans="1:17" ht="14.5" customHeight="1" x14ac:dyDescent="0.3">
      <c r="A79" s="12" t="s">
        <v>2</v>
      </c>
      <c r="B79" s="93">
        <v>2.9000000000000001E-2</v>
      </c>
      <c r="C79" s="93">
        <v>2.46341048332199E-2</v>
      </c>
      <c r="D79" s="93">
        <v>2.7025935202391532E-2</v>
      </c>
      <c r="E79" s="55">
        <v>2.9211508895233912E-2</v>
      </c>
      <c r="G79" s="12" t="s">
        <v>2</v>
      </c>
      <c r="H79" s="119">
        <v>1300</v>
      </c>
      <c r="I79" s="119">
        <v>1158</v>
      </c>
      <c r="J79" s="119">
        <v>1338</v>
      </c>
      <c r="K79" s="120">
        <v>1463</v>
      </c>
    </row>
    <row r="80" spans="1:17" ht="14.5" customHeight="1" x14ac:dyDescent="0.3">
      <c r="A80" s="10" t="s">
        <v>3</v>
      </c>
      <c r="B80" s="95">
        <v>2.9700000000000001E-2</v>
      </c>
      <c r="C80" s="95">
        <v>3.0343209750624715E-2</v>
      </c>
      <c r="D80" s="95">
        <v>4.1120080726538846E-2</v>
      </c>
      <c r="E80" s="50">
        <v>4.4249136354399511E-2</v>
      </c>
      <c r="G80" s="10" t="s">
        <v>3</v>
      </c>
      <c r="H80" s="123">
        <v>557</v>
      </c>
      <c r="I80" s="123">
        <v>595</v>
      </c>
      <c r="J80" s="123">
        <v>815</v>
      </c>
      <c r="K80" s="124">
        <v>871</v>
      </c>
      <c r="L80" s="125"/>
    </row>
    <row r="81" spans="1:11" ht="15.75" customHeight="1" x14ac:dyDescent="0.3">
      <c r="A81" s="10" t="s">
        <v>4</v>
      </c>
      <c r="B81" s="95">
        <v>2.8500000000000001E-2</v>
      </c>
      <c r="C81" s="95">
        <v>2.0548195189605462E-2</v>
      </c>
      <c r="D81" s="95">
        <v>1.7616545405551066E-2</v>
      </c>
      <c r="E81" s="50">
        <v>1.9474324813316228E-2</v>
      </c>
      <c r="G81" s="10" t="s">
        <v>4</v>
      </c>
      <c r="H81" s="123">
        <v>743</v>
      </c>
      <c r="I81" s="123">
        <v>563</v>
      </c>
      <c r="J81" s="123">
        <v>523</v>
      </c>
      <c r="K81" s="124">
        <v>592</v>
      </c>
    </row>
    <row r="82" spans="1:11" ht="12" customHeight="1" x14ac:dyDescent="0.3">
      <c r="A82" s="19" t="s">
        <v>35</v>
      </c>
      <c r="B82" s="95">
        <v>7.4200000000000002E-2</v>
      </c>
      <c r="C82" s="95">
        <v>3.6675884150778632E-2</v>
      </c>
      <c r="D82" s="95">
        <v>4.3237400351303877E-2</v>
      </c>
      <c r="E82" s="50">
        <v>5.6101344364012408E-2</v>
      </c>
      <c r="G82" s="19" t="s">
        <v>35</v>
      </c>
      <c r="H82" s="123">
        <v>490</v>
      </c>
      <c r="I82" s="123">
        <v>252</v>
      </c>
      <c r="J82" s="123">
        <v>320</v>
      </c>
      <c r="K82" s="124">
        <v>434</v>
      </c>
    </row>
    <row r="83" spans="1:11" ht="14.5" customHeight="1" x14ac:dyDescent="0.3">
      <c r="A83" s="19" t="s">
        <v>6</v>
      </c>
      <c r="B83" s="95">
        <v>2.8E-3</v>
      </c>
      <c r="C83" s="95">
        <v>6.6176470588235293E-3</v>
      </c>
      <c r="D83" s="95">
        <v>6.7621961036870067E-3</v>
      </c>
      <c r="E83" s="50">
        <v>6.5627563576702219E-3</v>
      </c>
      <c r="G83" s="19" t="s">
        <v>6</v>
      </c>
      <c r="H83" s="123">
        <v>14</v>
      </c>
      <c r="I83" s="123">
        <v>36</v>
      </c>
      <c r="J83" s="123">
        <v>42</v>
      </c>
      <c r="K83" s="124">
        <v>40</v>
      </c>
    </row>
    <row r="84" spans="1:11" ht="14.5" customHeight="1" x14ac:dyDescent="0.3">
      <c r="A84" s="19" t="s">
        <v>7</v>
      </c>
      <c r="B84" s="95">
        <v>1.5800000000000002E-2</v>
      </c>
      <c r="C84" s="95">
        <v>1.9345238095238096E-2</v>
      </c>
      <c r="D84" s="95">
        <v>8.3036773428232496E-3</v>
      </c>
      <c r="E84" s="50">
        <v>2.0699172033118675E-3</v>
      </c>
      <c r="G84" s="19" t="s">
        <v>7</v>
      </c>
      <c r="H84" s="123">
        <v>63</v>
      </c>
      <c r="I84" s="123">
        <v>78</v>
      </c>
      <c r="J84" s="123">
        <v>35</v>
      </c>
      <c r="K84" s="124">
        <v>9</v>
      </c>
    </row>
    <row r="85" spans="1:11" ht="14.5" customHeight="1" x14ac:dyDescent="0.3">
      <c r="A85" s="19" t="s">
        <v>8</v>
      </c>
      <c r="B85" s="95">
        <v>1.84E-2</v>
      </c>
      <c r="C85" s="95">
        <v>2.9300841311285176E-2</v>
      </c>
      <c r="D85" s="95">
        <v>1.2500000000000001E-2</v>
      </c>
      <c r="E85" s="50">
        <v>1.6999460334592553E-2</v>
      </c>
      <c r="G85" s="19" t="s">
        <v>8</v>
      </c>
      <c r="H85" s="123">
        <v>59</v>
      </c>
      <c r="I85" s="123">
        <v>101</v>
      </c>
      <c r="J85" s="123">
        <v>47</v>
      </c>
      <c r="K85" s="124">
        <v>63</v>
      </c>
    </row>
    <row r="86" spans="1:11" ht="14.5" customHeight="1" x14ac:dyDescent="0.3">
      <c r="A86" s="19" t="s">
        <v>9</v>
      </c>
      <c r="B86" s="95">
        <v>2E-3</v>
      </c>
      <c r="C86" s="95">
        <v>8.5579803166452718E-4</v>
      </c>
      <c r="D86" s="95">
        <v>2.1567217828900071E-3</v>
      </c>
      <c r="E86" s="50">
        <v>1.854140914709518E-3</v>
      </c>
      <c r="G86" s="19" t="s">
        <v>9</v>
      </c>
      <c r="H86" s="123">
        <v>4</v>
      </c>
      <c r="I86" s="123">
        <v>2</v>
      </c>
      <c r="J86" s="123">
        <v>6</v>
      </c>
      <c r="K86" s="124">
        <v>6</v>
      </c>
    </row>
    <row r="87" spans="1:11" ht="14.5" customHeight="1" x14ac:dyDescent="0.3">
      <c r="A87" s="19" t="s">
        <v>10</v>
      </c>
      <c r="B87" s="95">
        <v>6.6929133858267723E-2</v>
      </c>
      <c r="C87" s="95">
        <v>4.1353383458646614E-2</v>
      </c>
      <c r="D87" s="95">
        <v>3.7886340977068791E-2</v>
      </c>
      <c r="E87" s="50">
        <v>2.3504273504273504E-2</v>
      </c>
      <c r="F87" s="14"/>
      <c r="G87" s="19" t="s">
        <v>10</v>
      </c>
      <c r="H87" s="123">
        <v>68</v>
      </c>
      <c r="I87" s="123">
        <v>44</v>
      </c>
      <c r="J87" s="123">
        <v>38</v>
      </c>
      <c r="K87" s="124">
        <v>22</v>
      </c>
    </row>
    <row r="88" spans="1:11" ht="14.5" customHeight="1" x14ac:dyDescent="0.3">
      <c r="A88" s="19" t="s">
        <v>11</v>
      </c>
      <c r="B88" s="95">
        <v>1.1299999999999999E-2</v>
      </c>
      <c r="C88" s="95">
        <v>1.2072434607645875E-2</v>
      </c>
      <c r="D88" s="95">
        <v>6.7632850241545897E-3</v>
      </c>
      <c r="E88" s="50">
        <v>9.3545369504209538E-3</v>
      </c>
      <c r="G88" s="19" t="s">
        <v>11</v>
      </c>
      <c r="H88" s="123">
        <v>11</v>
      </c>
      <c r="I88" s="123">
        <v>12</v>
      </c>
      <c r="J88" s="123">
        <v>7</v>
      </c>
      <c r="K88" s="124">
        <v>10</v>
      </c>
    </row>
    <row r="89" spans="1:11" ht="14.5" customHeight="1" x14ac:dyDescent="0.3">
      <c r="A89" s="19" t="s">
        <v>12</v>
      </c>
      <c r="B89" s="95">
        <v>0</v>
      </c>
      <c r="C89" s="95">
        <v>0</v>
      </c>
      <c r="D89" s="95">
        <v>0</v>
      </c>
      <c r="E89" s="50">
        <v>0</v>
      </c>
      <c r="F89" s="14"/>
      <c r="G89" s="19" t="s">
        <v>12</v>
      </c>
      <c r="H89" s="123">
        <v>0</v>
      </c>
      <c r="I89" s="123">
        <v>0</v>
      </c>
      <c r="J89" s="123">
        <v>0</v>
      </c>
      <c r="K89" s="124" t="s">
        <v>41</v>
      </c>
    </row>
    <row r="90" spans="1:11" ht="14.5" customHeight="1" x14ac:dyDescent="0.3">
      <c r="A90" s="19" t="s">
        <v>13</v>
      </c>
      <c r="B90" s="95">
        <v>1.5432098765432098E-3</v>
      </c>
      <c r="C90" s="95">
        <v>1.5243902439024391E-3</v>
      </c>
      <c r="D90" s="95">
        <v>1.5174506828528073E-3</v>
      </c>
      <c r="E90" s="50">
        <v>0</v>
      </c>
      <c r="F90" s="14"/>
      <c r="G90" s="19" t="s">
        <v>13</v>
      </c>
      <c r="H90" s="123">
        <v>1</v>
      </c>
      <c r="I90" s="123">
        <v>1</v>
      </c>
      <c r="J90" s="123">
        <v>1</v>
      </c>
      <c r="K90" s="124" t="s">
        <v>41</v>
      </c>
    </row>
    <row r="91" spans="1:11" ht="14.5" customHeight="1" x14ac:dyDescent="0.3">
      <c r="A91" s="19" t="s">
        <v>14</v>
      </c>
      <c r="B91" s="95">
        <v>2.3640661938534278E-3</v>
      </c>
      <c r="C91" s="95">
        <v>1.1820330969267139E-2</v>
      </c>
      <c r="D91" s="95">
        <v>1.996007984031936E-3</v>
      </c>
      <c r="E91" s="50">
        <v>1.7123287671232876E-3</v>
      </c>
      <c r="F91" s="14"/>
      <c r="G91" s="19" t="s">
        <v>14</v>
      </c>
      <c r="H91" s="123">
        <v>1</v>
      </c>
      <c r="I91" s="123">
        <v>5</v>
      </c>
      <c r="J91" s="123">
        <v>1</v>
      </c>
      <c r="K91" s="124">
        <v>1</v>
      </c>
    </row>
    <row r="92" spans="1:11" ht="14.5" customHeight="1" x14ac:dyDescent="0.3">
      <c r="A92" s="19" t="s">
        <v>15</v>
      </c>
      <c r="B92" s="95">
        <v>8.23045267489712E-3</v>
      </c>
      <c r="C92" s="95">
        <v>3.7174721189591076E-3</v>
      </c>
      <c r="D92" s="95">
        <v>7.0422535211267607E-3</v>
      </c>
      <c r="E92" s="50">
        <v>1.1450381679389313E-2</v>
      </c>
      <c r="F92" s="14"/>
      <c r="G92" s="19" t="s">
        <v>15</v>
      </c>
      <c r="H92" s="123">
        <v>2</v>
      </c>
      <c r="I92" s="123">
        <v>1</v>
      </c>
      <c r="J92" s="123">
        <v>2</v>
      </c>
      <c r="K92" s="124">
        <v>3</v>
      </c>
    </row>
    <row r="93" spans="1:11" ht="14.5" customHeight="1" x14ac:dyDescent="0.3">
      <c r="A93" s="19" t="s">
        <v>16</v>
      </c>
      <c r="B93" s="95">
        <v>0</v>
      </c>
      <c r="C93" s="95">
        <v>0</v>
      </c>
      <c r="D93" s="95">
        <v>0</v>
      </c>
      <c r="E93" s="50">
        <v>0</v>
      </c>
      <c r="G93" s="19" t="s">
        <v>16</v>
      </c>
      <c r="H93" s="123">
        <v>0</v>
      </c>
      <c r="I93" s="123">
        <v>0</v>
      </c>
      <c r="J93" s="123">
        <v>0</v>
      </c>
      <c r="K93" s="124" t="s">
        <v>41</v>
      </c>
    </row>
    <row r="94" spans="1:11" ht="14.5" customHeight="1" x14ac:dyDescent="0.3">
      <c r="A94" s="19" t="s">
        <v>17</v>
      </c>
      <c r="B94" s="95">
        <v>2.3474178403755867E-2</v>
      </c>
      <c r="C94" s="95">
        <v>5.263157894736842E-3</v>
      </c>
      <c r="D94" s="95">
        <v>0</v>
      </c>
      <c r="E94" s="50">
        <v>0</v>
      </c>
      <c r="F94" s="15"/>
      <c r="G94" s="19" t="s">
        <v>17</v>
      </c>
      <c r="H94" s="123">
        <v>5</v>
      </c>
      <c r="I94" s="123">
        <v>1</v>
      </c>
      <c r="J94" s="123">
        <v>0</v>
      </c>
      <c r="K94" s="124" t="s">
        <v>41</v>
      </c>
    </row>
    <row r="95" spans="1:11" ht="14.5" customHeight="1" x14ac:dyDescent="0.3">
      <c r="A95" s="19" t="s">
        <v>18</v>
      </c>
      <c r="B95" s="95">
        <v>0</v>
      </c>
      <c r="C95" s="95">
        <v>0</v>
      </c>
      <c r="D95" s="95">
        <v>0</v>
      </c>
      <c r="E95" s="50">
        <v>1.5384615384615385E-2</v>
      </c>
      <c r="F95" s="15"/>
      <c r="G95" s="19" t="s">
        <v>18</v>
      </c>
      <c r="H95" s="123">
        <v>0</v>
      </c>
      <c r="I95" s="123">
        <v>0</v>
      </c>
      <c r="J95" s="123">
        <v>0</v>
      </c>
      <c r="K95" s="124">
        <v>2</v>
      </c>
    </row>
    <row r="96" spans="1:11" ht="14.5" customHeight="1" x14ac:dyDescent="0.3">
      <c r="A96" s="19" t="s">
        <v>20</v>
      </c>
      <c r="B96" s="95">
        <v>4.7619047619047616E-2</v>
      </c>
      <c r="C96" s="95">
        <v>0.11009174311926606</v>
      </c>
      <c r="D96" s="95">
        <v>0.20833333333333334</v>
      </c>
      <c r="E96" s="50">
        <v>5.8823529411764705E-2</v>
      </c>
      <c r="F96" s="15"/>
      <c r="G96" s="19" t="s">
        <v>20</v>
      </c>
      <c r="H96" s="123">
        <v>6</v>
      </c>
      <c r="I96" s="123">
        <v>12</v>
      </c>
      <c r="J96" s="123">
        <v>15</v>
      </c>
      <c r="K96" s="124">
        <v>2</v>
      </c>
    </row>
    <row r="97" spans="1:11" ht="14.5" customHeight="1" x14ac:dyDescent="0.3">
      <c r="A97" s="27" t="s">
        <v>38</v>
      </c>
      <c r="B97" s="91"/>
      <c r="C97" s="91"/>
      <c r="D97" s="91"/>
      <c r="E97" s="28"/>
      <c r="G97" s="27" t="s">
        <v>38</v>
      </c>
      <c r="H97" s="130"/>
      <c r="I97" s="130"/>
      <c r="J97" s="130"/>
      <c r="K97" s="131"/>
    </row>
    <row r="98" spans="1:11" ht="14.5" customHeight="1" x14ac:dyDescent="0.3">
      <c r="A98" s="12" t="s">
        <v>2</v>
      </c>
      <c r="B98" s="93">
        <v>4.1000000000000003E-3</v>
      </c>
      <c r="C98" s="93">
        <v>5.2118788291354665E-3</v>
      </c>
      <c r="D98" s="93">
        <v>5.3728690312676739E-3</v>
      </c>
      <c r="E98" s="55">
        <v>5.4309845656210689E-3</v>
      </c>
      <c r="G98" s="12" t="s">
        <v>2</v>
      </c>
      <c r="H98" s="119">
        <v>182</v>
      </c>
      <c r="I98" s="119">
        <v>245</v>
      </c>
      <c r="J98" s="119">
        <v>266</v>
      </c>
      <c r="K98" s="120">
        <v>272</v>
      </c>
    </row>
    <row r="99" spans="1:11" ht="14.5" customHeight="1" x14ac:dyDescent="0.3">
      <c r="A99" s="10" t="s">
        <v>3</v>
      </c>
      <c r="B99" s="95">
        <v>1.4E-3</v>
      </c>
      <c r="C99" s="95">
        <v>1.5809067265031363E-3</v>
      </c>
      <c r="D99" s="95">
        <v>1.6649848637739658E-3</v>
      </c>
      <c r="E99" s="50">
        <v>1.1684616947774842E-3</v>
      </c>
      <c r="G99" s="10" t="s">
        <v>3</v>
      </c>
      <c r="H99" s="123">
        <v>26</v>
      </c>
      <c r="I99" s="123">
        <v>31</v>
      </c>
      <c r="J99" s="123">
        <v>33</v>
      </c>
      <c r="K99" s="124">
        <v>23</v>
      </c>
    </row>
    <row r="100" spans="1:11" ht="14.5" customHeight="1" x14ac:dyDescent="0.3">
      <c r="A100" s="10" t="s">
        <v>4</v>
      </c>
      <c r="B100" s="95">
        <v>6.0000000000000001E-3</v>
      </c>
      <c r="C100" s="95">
        <v>7.8105040329939047E-3</v>
      </c>
      <c r="D100" s="95">
        <v>7.848288870924279E-3</v>
      </c>
      <c r="E100" s="50">
        <v>8.1910589164117236E-3</v>
      </c>
      <c r="G100" s="10" t="s">
        <v>4</v>
      </c>
      <c r="H100" s="123">
        <v>156</v>
      </c>
      <c r="I100" s="123">
        <v>214</v>
      </c>
      <c r="J100" s="123">
        <v>233</v>
      </c>
      <c r="K100" s="124">
        <v>249</v>
      </c>
    </row>
    <row r="101" spans="1:11" ht="14.5" customHeight="1" x14ac:dyDescent="0.3">
      <c r="A101" s="19" t="s">
        <v>5</v>
      </c>
      <c r="B101" s="95">
        <v>0</v>
      </c>
      <c r="C101" s="95">
        <v>0</v>
      </c>
      <c r="D101" s="95">
        <v>0</v>
      </c>
      <c r="E101" s="50">
        <v>1.2926577042399174E-4</v>
      </c>
      <c r="G101" s="19" t="s">
        <v>5</v>
      </c>
      <c r="H101" s="123">
        <v>0</v>
      </c>
      <c r="I101" s="123">
        <v>0</v>
      </c>
      <c r="J101" s="123">
        <v>0</v>
      </c>
      <c r="K101" s="124">
        <v>1</v>
      </c>
    </row>
    <row r="102" spans="1:11" ht="14.5" customHeight="1" x14ac:dyDescent="0.3">
      <c r="A102" s="19" t="s">
        <v>6</v>
      </c>
      <c r="B102" s="95">
        <v>0</v>
      </c>
      <c r="C102" s="95">
        <v>0</v>
      </c>
      <c r="D102" s="95">
        <v>0</v>
      </c>
      <c r="E102" s="50">
        <v>0</v>
      </c>
      <c r="G102" s="19" t="s">
        <v>6</v>
      </c>
      <c r="H102" s="123">
        <v>0</v>
      </c>
      <c r="I102" s="123">
        <v>0</v>
      </c>
      <c r="J102" s="123">
        <v>0</v>
      </c>
      <c r="K102" s="124" t="s">
        <v>41</v>
      </c>
    </row>
    <row r="103" spans="1:11" ht="14.5" customHeight="1" x14ac:dyDescent="0.3">
      <c r="A103" s="19" t="s">
        <v>7</v>
      </c>
      <c r="B103" s="95">
        <v>8.0000000000000004E-4</v>
      </c>
      <c r="C103" s="95">
        <v>3.968253968253968E-3</v>
      </c>
      <c r="D103" s="95">
        <v>1.4234875444839859E-3</v>
      </c>
      <c r="E103" s="50">
        <v>4.1398344066237349E-3</v>
      </c>
      <c r="G103" s="19" t="s">
        <v>7</v>
      </c>
      <c r="H103" s="123">
        <v>3</v>
      </c>
      <c r="I103" s="123">
        <v>16</v>
      </c>
      <c r="J103" s="123">
        <v>6</v>
      </c>
      <c r="K103" s="124">
        <v>18</v>
      </c>
    </row>
    <row r="104" spans="1:11" ht="14.5" customHeight="1" x14ac:dyDescent="0.3">
      <c r="A104" s="19" t="s">
        <v>8</v>
      </c>
      <c r="B104" s="95">
        <v>2.8299999999999999E-2</v>
      </c>
      <c r="C104" s="95">
        <v>2.465912387583406E-2</v>
      </c>
      <c r="D104" s="95">
        <v>4.0691489361702131E-2</v>
      </c>
      <c r="E104" s="50">
        <v>4.6681057744198597E-2</v>
      </c>
      <c r="G104" s="19" t="s">
        <v>8</v>
      </c>
      <c r="H104" s="123">
        <v>91</v>
      </c>
      <c r="I104" s="123">
        <v>85</v>
      </c>
      <c r="J104" s="123">
        <v>153</v>
      </c>
      <c r="K104" s="124">
        <v>173</v>
      </c>
    </row>
    <row r="105" spans="1:11" ht="14.5" customHeight="1" x14ac:dyDescent="0.3">
      <c r="A105" s="19" t="s">
        <v>9</v>
      </c>
      <c r="B105" s="95">
        <v>0</v>
      </c>
      <c r="C105" s="95">
        <v>0</v>
      </c>
      <c r="D105" s="95">
        <v>0</v>
      </c>
      <c r="E105" s="50">
        <v>0</v>
      </c>
      <c r="G105" s="19" t="s">
        <v>9</v>
      </c>
      <c r="H105" s="123">
        <v>0</v>
      </c>
      <c r="I105" s="123">
        <v>0</v>
      </c>
      <c r="J105" s="123">
        <v>0</v>
      </c>
      <c r="K105" s="124" t="s">
        <v>41</v>
      </c>
    </row>
    <row r="106" spans="1:11" ht="14.5" customHeight="1" x14ac:dyDescent="0.3">
      <c r="A106" s="19" t="s">
        <v>10</v>
      </c>
      <c r="B106" s="95">
        <v>0</v>
      </c>
      <c r="C106" s="95">
        <v>3.1954887218045111E-2</v>
      </c>
      <c r="D106" s="95">
        <v>2.5922233300099701E-2</v>
      </c>
      <c r="E106" s="50">
        <v>3.0982905982905984E-2</v>
      </c>
      <c r="G106" s="19" t="s">
        <v>10</v>
      </c>
      <c r="H106" s="123">
        <v>27</v>
      </c>
      <c r="I106" s="123">
        <v>34</v>
      </c>
      <c r="J106" s="123">
        <v>26</v>
      </c>
      <c r="K106" s="124">
        <v>29</v>
      </c>
    </row>
    <row r="107" spans="1:11" ht="14.5" customHeight="1" x14ac:dyDescent="0.3">
      <c r="A107" s="19" t="s">
        <v>11</v>
      </c>
      <c r="B107" s="95">
        <v>2.1499999999999998E-2</v>
      </c>
      <c r="C107" s="95">
        <v>7.1428571428571425E-2</v>
      </c>
      <c r="D107" s="95">
        <v>3.864734299516908E-2</v>
      </c>
      <c r="E107" s="50">
        <v>1.4967259120673527E-2</v>
      </c>
      <c r="G107" s="19" t="s">
        <v>11</v>
      </c>
      <c r="H107" s="123">
        <v>21</v>
      </c>
      <c r="I107" s="123">
        <v>71</v>
      </c>
      <c r="J107" s="123">
        <v>40</v>
      </c>
      <c r="K107" s="124">
        <v>16</v>
      </c>
    </row>
    <row r="108" spans="1:11" ht="14.5" customHeight="1" x14ac:dyDescent="0.3">
      <c r="A108" s="19" t="s">
        <v>12</v>
      </c>
      <c r="B108" s="95">
        <v>0</v>
      </c>
      <c r="C108" s="95">
        <v>2.6525198938992041E-3</v>
      </c>
      <c r="D108" s="95">
        <v>8.8161209068010078E-3</v>
      </c>
      <c r="E108" s="50">
        <v>1.0471204188481676E-2</v>
      </c>
      <c r="F108" s="14"/>
      <c r="G108" s="19" t="s">
        <v>12</v>
      </c>
      <c r="H108" s="123">
        <v>0</v>
      </c>
      <c r="I108" s="123">
        <v>2</v>
      </c>
      <c r="J108" s="123">
        <v>7</v>
      </c>
      <c r="K108" s="124">
        <v>8</v>
      </c>
    </row>
    <row r="109" spans="1:11" ht="14.5" customHeight="1" x14ac:dyDescent="0.3">
      <c r="A109" s="19" t="s">
        <v>13</v>
      </c>
      <c r="B109" s="95">
        <v>0</v>
      </c>
      <c r="C109" s="95">
        <v>1.5243902439024391E-3</v>
      </c>
      <c r="D109" s="95">
        <v>0</v>
      </c>
      <c r="E109" s="50">
        <v>1.4992503748125937E-3</v>
      </c>
      <c r="F109" s="14"/>
      <c r="G109" s="19" t="s">
        <v>13</v>
      </c>
      <c r="H109" s="123">
        <v>0</v>
      </c>
      <c r="I109" s="123">
        <v>1</v>
      </c>
      <c r="J109" s="123">
        <v>0</v>
      </c>
      <c r="K109" s="124">
        <v>1</v>
      </c>
    </row>
    <row r="110" spans="1:11" ht="14.5" customHeight="1" x14ac:dyDescent="0.3">
      <c r="A110" s="19" t="s">
        <v>14</v>
      </c>
      <c r="B110" s="95">
        <v>0</v>
      </c>
      <c r="C110" s="95">
        <v>0</v>
      </c>
      <c r="D110" s="95">
        <v>0</v>
      </c>
      <c r="E110" s="50">
        <v>0</v>
      </c>
      <c r="F110" s="14"/>
      <c r="G110" s="19" t="s">
        <v>14</v>
      </c>
      <c r="H110" s="123">
        <v>0</v>
      </c>
      <c r="I110" s="123">
        <v>0</v>
      </c>
      <c r="J110" s="123">
        <v>0</v>
      </c>
      <c r="K110" s="124" t="s">
        <v>41</v>
      </c>
    </row>
    <row r="111" spans="1:11" ht="14.5" customHeight="1" x14ac:dyDescent="0.3">
      <c r="A111" s="19" t="s">
        <v>15</v>
      </c>
      <c r="B111" s="95">
        <v>4.11522633744856E-3</v>
      </c>
      <c r="C111" s="95">
        <v>0</v>
      </c>
      <c r="D111" s="95">
        <v>0</v>
      </c>
      <c r="E111" s="50">
        <v>3.8167938931297708E-3</v>
      </c>
      <c r="F111" s="14"/>
      <c r="G111" s="19" t="s">
        <v>15</v>
      </c>
      <c r="H111" s="123">
        <v>1</v>
      </c>
      <c r="I111" s="123">
        <v>0</v>
      </c>
      <c r="J111" s="123">
        <v>0</v>
      </c>
      <c r="K111" s="124">
        <v>1</v>
      </c>
    </row>
    <row r="112" spans="1:11" ht="14.5" customHeight="1" x14ac:dyDescent="0.3">
      <c r="A112" s="19" t="s">
        <v>16</v>
      </c>
      <c r="B112" s="95">
        <v>4.3010752688172046E-2</v>
      </c>
      <c r="C112" s="95">
        <v>0</v>
      </c>
      <c r="D112" s="95">
        <v>0</v>
      </c>
      <c r="E112" s="50">
        <v>0</v>
      </c>
      <c r="G112" s="19" t="s">
        <v>16</v>
      </c>
      <c r="H112" s="123">
        <v>12</v>
      </c>
      <c r="I112" s="123">
        <v>0</v>
      </c>
      <c r="J112" s="123">
        <v>0</v>
      </c>
      <c r="K112" s="124" t="s">
        <v>41</v>
      </c>
    </row>
    <row r="113" spans="1:11" ht="14.5" customHeight="1" x14ac:dyDescent="0.3">
      <c r="A113" s="19" t="s">
        <v>17</v>
      </c>
      <c r="B113" s="95">
        <v>4.6948356807511738E-3</v>
      </c>
      <c r="C113" s="95">
        <v>2.6315789473684209E-2</v>
      </c>
      <c r="D113" s="95">
        <v>0</v>
      </c>
      <c r="E113" s="50">
        <v>0</v>
      </c>
      <c r="F113" s="15"/>
      <c r="G113" s="19" t="s">
        <v>17</v>
      </c>
      <c r="H113" s="123">
        <v>1</v>
      </c>
      <c r="I113" s="123">
        <v>5</v>
      </c>
      <c r="J113" s="123">
        <v>0</v>
      </c>
      <c r="K113" s="124" t="s">
        <v>41</v>
      </c>
    </row>
    <row r="114" spans="1:11" ht="14.5" customHeight="1" x14ac:dyDescent="0.3">
      <c r="A114" s="19" t="s">
        <v>18</v>
      </c>
      <c r="B114" s="95">
        <v>0</v>
      </c>
      <c r="C114" s="95">
        <v>0</v>
      </c>
      <c r="D114" s="95">
        <v>0</v>
      </c>
      <c r="E114" s="50">
        <v>0</v>
      </c>
      <c r="F114" s="15"/>
      <c r="G114" s="19" t="s">
        <v>18</v>
      </c>
      <c r="H114" s="123">
        <v>0</v>
      </c>
      <c r="I114" s="123">
        <v>0</v>
      </c>
      <c r="J114" s="123">
        <v>0</v>
      </c>
      <c r="K114" s="124" t="s">
        <v>41</v>
      </c>
    </row>
    <row r="115" spans="1:11" ht="14.5" customHeight="1" x14ac:dyDescent="0.3">
      <c r="A115" s="19" t="s">
        <v>20</v>
      </c>
      <c r="B115" s="95">
        <v>0</v>
      </c>
      <c r="C115" s="95">
        <v>0</v>
      </c>
      <c r="D115" s="95">
        <v>0</v>
      </c>
      <c r="E115" s="50">
        <v>0</v>
      </c>
      <c r="F115" s="15"/>
      <c r="G115" s="19" t="s">
        <v>20</v>
      </c>
      <c r="H115" s="123">
        <v>0</v>
      </c>
      <c r="I115" s="123">
        <v>0</v>
      </c>
      <c r="J115" s="123">
        <v>0</v>
      </c>
      <c r="K115" s="124" t="s">
        <v>41</v>
      </c>
    </row>
    <row r="116" spans="1:11" x14ac:dyDescent="0.3">
      <c r="A116" s="132"/>
      <c r="B116" s="132"/>
      <c r="C116" s="132"/>
      <c r="D116" s="132"/>
      <c r="E116" s="132"/>
      <c r="G116" s="132"/>
      <c r="H116" s="132"/>
      <c r="I116" s="132"/>
      <c r="J116" s="132"/>
      <c r="K116" s="132"/>
    </row>
    <row r="117" spans="1:11" x14ac:dyDescent="0.3">
      <c r="A117" s="1"/>
      <c r="B117" s="1"/>
      <c r="C117" s="1"/>
      <c r="D117" s="1"/>
    </row>
    <row r="118" spans="1:11" x14ac:dyDescent="0.3">
      <c r="A118" s="8" t="s">
        <v>42</v>
      </c>
      <c r="B118" s="17"/>
      <c r="C118" s="17"/>
      <c r="D118" s="17"/>
    </row>
    <row r="119" spans="1:11" ht="15" x14ac:dyDescent="0.3">
      <c r="A119" s="9" t="s">
        <v>1</v>
      </c>
      <c r="B119" s="18">
        <v>2020</v>
      </c>
      <c r="C119" s="18">
        <v>2021</v>
      </c>
      <c r="D119" s="18">
        <v>2022</v>
      </c>
      <c r="E119" s="18">
        <v>2023</v>
      </c>
      <c r="F119" s="2"/>
      <c r="G119" s="3"/>
    </row>
    <row r="120" spans="1:11" x14ac:dyDescent="0.3">
      <c r="A120" s="12" t="s">
        <v>2</v>
      </c>
      <c r="B120" s="96">
        <v>7.67</v>
      </c>
      <c r="C120" s="96">
        <v>7.5463418166634497</v>
      </c>
      <c r="D120" s="96">
        <v>7.2213080050129959</v>
      </c>
      <c r="E120" s="134">
        <v>7.3265695711566838</v>
      </c>
      <c r="F120" s="13"/>
      <c r="G120" s="4"/>
    </row>
    <row r="121" spans="1:11" x14ac:dyDescent="0.3">
      <c r="A121" s="10" t="s">
        <v>3</v>
      </c>
      <c r="B121" s="88">
        <v>8.6300000000000008</v>
      </c>
      <c r="C121" s="88">
        <v>8.7810742296422095</v>
      </c>
      <c r="D121" s="88">
        <v>8.7274692644789571</v>
      </c>
      <c r="E121" s="136">
        <v>8.93505968012024</v>
      </c>
      <c r="F121" s="13"/>
      <c r="G121" s="4"/>
    </row>
    <row r="122" spans="1:11" x14ac:dyDescent="0.3">
      <c r="A122" s="10" t="s">
        <v>4</v>
      </c>
      <c r="B122" s="88">
        <v>6.98</v>
      </c>
      <c r="C122" s="88">
        <v>6.6659073866591054</v>
      </c>
      <c r="D122" s="88">
        <v>6.2336510364457274</v>
      </c>
      <c r="E122" s="136">
        <v>6.3040535299013492</v>
      </c>
      <c r="F122" s="13"/>
      <c r="G122" s="4"/>
    </row>
    <row r="123" spans="1:11" x14ac:dyDescent="0.3">
      <c r="A123" s="19" t="s">
        <v>5</v>
      </c>
      <c r="B123" s="88">
        <v>10.32</v>
      </c>
      <c r="C123" s="88">
        <v>9.520224843772608</v>
      </c>
      <c r="D123" s="88">
        <v>8.8706191511715442</v>
      </c>
      <c r="E123" s="136">
        <v>8.2138249839852957</v>
      </c>
      <c r="F123" s="13"/>
      <c r="G123" s="4"/>
    </row>
    <row r="124" spans="1:11" x14ac:dyDescent="0.3">
      <c r="A124" s="19" t="s">
        <v>6</v>
      </c>
      <c r="B124" s="88">
        <v>5.17</v>
      </c>
      <c r="C124" s="88">
        <v>4.4592496444694989</v>
      </c>
      <c r="D124" s="88">
        <v>4.0826197180066988</v>
      </c>
      <c r="E124" s="136">
        <v>4.7162122704775005</v>
      </c>
      <c r="F124" s="13"/>
      <c r="G124" s="4"/>
    </row>
    <row r="125" spans="1:11" x14ac:dyDescent="0.3">
      <c r="A125" s="19" t="s">
        <v>7</v>
      </c>
      <c r="B125" s="88">
        <v>5.68</v>
      </c>
      <c r="C125" s="88">
        <v>5.9509432479962427</v>
      </c>
      <c r="D125" s="88">
        <v>5.7927694895587489</v>
      </c>
      <c r="E125" s="136">
        <v>6.037085807798249</v>
      </c>
      <c r="F125" s="14"/>
      <c r="G125" s="4"/>
    </row>
    <row r="126" spans="1:11" x14ac:dyDescent="0.3">
      <c r="A126" s="19" t="s">
        <v>8</v>
      </c>
      <c r="B126" s="88">
        <v>8.44</v>
      </c>
      <c r="C126" s="88">
        <v>8.2015036350405541</v>
      </c>
      <c r="D126" s="88">
        <v>7.6127079343838693</v>
      </c>
      <c r="E126" s="136">
        <v>7.9403519361220685</v>
      </c>
      <c r="F126" s="14"/>
      <c r="G126" s="4"/>
    </row>
    <row r="127" spans="1:11" x14ac:dyDescent="0.3">
      <c r="A127" s="19" t="s">
        <v>9</v>
      </c>
      <c r="B127" s="88">
        <v>4.13</v>
      </c>
      <c r="C127" s="88">
        <v>3.9738901664549622</v>
      </c>
      <c r="D127" s="88">
        <v>3.6433367457842447</v>
      </c>
      <c r="E127" s="136">
        <v>3.6765386106890614</v>
      </c>
      <c r="F127" s="14"/>
      <c r="G127" s="4"/>
    </row>
    <row r="128" spans="1:11" x14ac:dyDescent="0.3">
      <c r="A128" s="19" t="s">
        <v>10</v>
      </c>
      <c r="B128" s="88">
        <v>4.7988549184330012</v>
      </c>
      <c r="C128" s="88">
        <v>4.9760160383632419</v>
      </c>
      <c r="D128" s="88">
        <v>5.6058325843605745</v>
      </c>
      <c r="E128" s="136">
        <v>6.3919225667737836</v>
      </c>
      <c r="F128" s="14"/>
      <c r="G128" s="4"/>
    </row>
    <row r="129" spans="1:7" x14ac:dyDescent="0.3">
      <c r="A129" s="19" t="s">
        <v>11</v>
      </c>
      <c r="B129" s="88">
        <v>6.33</v>
      </c>
      <c r="C129" s="88">
        <v>6.9756501080789777</v>
      </c>
      <c r="D129" s="88">
        <v>6.6915456386979093</v>
      </c>
      <c r="E129" s="136">
        <v>6.9057758020452509</v>
      </c>
      <c r="F129" s="14"/>
      <c r="G129" s="4"/>
    </row>
    <row r="130" spans="1:7" x14ac:dyDescent="0.3">
      <c r="A130" s="19" t="s">
        <v>12</v>
      </c>
      <c r="B130" s="88">
        <v>9.6580350370904799</v>
      </c>
      <c r="C130" s="88">
        <v>9.8327326080941351</v>
      </c>
      <c r="D130" s="88">
        <v>9.7409947930391763</v>
      </c>
      <c r="E130" s="136">
        <v>10.236375027613906</v>
      </c>
      <c r="F130" s="14"/>
      <c r="G130" s="4"/>
    </row>
    <row r="131" spans="1:7" x14ac:dyDescent="0.3">
      <c r="A131" s="19" t="s">
        <v>13</v>
      </c>
      <c r="B131" s="88">
        <v>3.5079866323483291</v>
      </c>
      <c r="C131" s="88">
        <v>3.5198672100505064</v>
      </c>
      <c r="D131" s="88">
        <v>3.2331646101579259</v>
      </c>
      <c r="E131" s="136">
        <v>3.2896880453348625</v>
      </c>
      <c r="F131" s="14"/>
      <c r="G131" s="4"/>
    </row>
    <row r="132" spans="1:7" x14ac:dyDescent="0.3">
      <c r="A132" s="19" t="s">
        <v>14</v>
      </c>
      <c r="B132" s="88">
        <v>3.6046789999708109</v>
      </c>
      <c r="C132" s="88">
        <v>3.6118801764538255</v>
      </c>
      <c r="D132" s="88">
        <v>2.6071676933607137</v>
      </c>
      <c r="E132" s="136">
        <v>2.5419512235210973</v>
      </c>
      <c r="F132" s="14"/>
      <c r="G132" s="4"/>
    </row>
    <row r="133" spans="1:7" x14ac:dyDescent="0.3">
      <c r="A133" s="19" t="s">
        <v>15</v>
      </c>
      <c r="B133" s="88">
        <v>6.8686972393337893</v>
      </c>
      <c r="C133" s="88">
        <v>6.4929459478786775</v>
      </c>
      <c r="D133" s="88">
        <v>6.5374731190625264</v>
      </c>
      <c r="E133" s="136">
        <v>7.4841167512959688</v>
      </c>
      <c r="F133" s="14"/>
      <c r="G133" s="4"/>
    </row>
    <row r="134" spans="1:7" x14ac:dyDescent="0.3">
      <c r="A134" s="19" t="s">
        <v>16</v>
      </c>
      <c r="B134" s="88">
        <v>5.16</v>
      </c>
      <c r="C134" s="88">
        <v>5.1794959865596466</v>
      </c>
      <c r="D134" s="88">
        <v>5.4367100159707977</v>
      </c>
      <c r="E134" s="136">
        <v>6.1372658826457611</v>
      </c>
      <c r="F134" s="15"/>
      <c r="G134" s="5"/>
    </row>
    <row r="135" spans="1:7" x14ac:dyDescent="0.3">
      <c r="A135" s="19" t="s">
        <v>17</v>
      </c>
      <c r="B135" s="88">
        <v>6.3171211565104954</v>
      </c>
      <c r="C135" s="88">
        <v>6.7310656786596459</v>
      </c>
      <c r="D135" s="88">
        <v>6.6329153083755807</v>
      </c>
      <c r="E135" s="136">
        <v>6.9711124720310931</v>
      </c>
      <c r="F135" s="15"/>
      <c r="G135" s="5"/>
    </row>
    <row r="136" spans="1:7" x14ac:dyDescent="0.3">
      <c r="A136" s="19" t="s">
        <v>18</v>
      </c>
      <c r="B136" s="88">
        <v>11.253550047719587</v>
      </c>
      <c r="C136" s="88">
        <v>11.925861364296653</v>
      </c>
      <c r="D136" s="88">
        <v>11.426669155621925</v>
      </c>
      <c r="E136" s="136">
        <v>11.624786105407255</v>
      </c>
      <c r="F136" s="15"/>
      <c r="G136" s="5"/>
    </row>
    <row r="137" spans="1:7" ht="14.5" customHeight="1" x14ac:dyDescent="0.3">
      <c r="A137" s="31" t="s">
        <v>20</v>
      </c>
      <c r="B137" s="89">
        <v>2.9548482774355458</v>
      </c>
      <c r="C137" s="89">
        <v>3.2930135410712897</v>
      </c>
      <c r="D137" s="89">
        <v>4.9962414592264377</v>
      </c>
      <c r="E137" s="137">
        <v>4.921543463381246</v>
      </c>
      <c r="F137" s="15"/>
      <c r="G137" s="5"/>
    </row>
    <row r="138" spans="1:7" x14ac:dyDescent="0.3">
      <c r="A138" s="676"/>
      <c r="B138" s="676"/>
      <c r="C138" s="676"/>
    </row>
    <row r="139" spans="1:7" ht="40" customHeight="1" x14ac:dyDescent="0.3">
      <c r="A139" s="8" t="s">
        <v>43</v>
      </c>
      <c r="B139" s="17"/>
      <c r="C139" s="17"/>
      <c r="D139" s="17"/>
    </row>
    <row r="140" spans="1:7" ht="25.5" customHeight="1" x14ac:dyDescent="0.3">
      <c r="A140" s="9" t="s">
        <v>1</v>
      </c>
      <c r="B140" s="18">
        <v>2020</v>
      </c>
      <c r="C140" s="18">
        <v>2021</v>
      </c>
      <c r="D140" s="18">
        <v>2022</v>
      </c>
      <c r="E140" s="18">
        <v>2023</v>
      </c>
      <c r="F140" s="2"/>
      <c r="G140" s="3"/>
    </row>
    <row r="141" spans="1:7" ht="14.5" customHeight="1" x14ac:dyDescent="0.3">
      <c r="A141" s="12" t="s">
        <v>2</v>
      </c>
      <c r="B141" s="96">
        <v>38.659999999999997</v>
      </c>
      <c r="C141" s="96">
        <v>38.836269333857416</v>
      </c>
      <c r="D141" s="96">
        <v>38.67813816023574</v>
      </c>
      <c r="E141" s="134">
        <v>38.915142312952888</v>
      </c>
      <c r="F141" s="13"/>
      <c r="G141" s="4"/>
    </row>
    <row r="142" spans="1:7" ht="14.5" customHeight="1" x14ac:dyDescent="0.3">
      <c r="A142" s="10" t="s">
        <v>3</v>
      </c>
      <c r="B142" s="88">
        <v>38.54</v>
      </c>
      <c r="C142" s="88">
        <v>38.892096941955643</v>
      </c>
      <c r="D142" s="88">
        <v>38.884766498749052</v>
      </c>
      <c r="E142" s="136">
        <v>39.120222464516289</v>
      </c>
      <c r="F142" s="13"/>
      <c r="G142" s="4"/>
    </row>
    <row r="143" spans="1:7" ht="14.5" customHeight="1" x14ac:dyDescent="0.3">
      <c r="A143" s="10" t="s">
        <v>4</v>
      </c>
      <c r="B143" s="88">
        <v>38.75</v>
      </c>
      <c r="C143" s="88">
        <v>38.796461074352933</v>
      </c>
      <c r="D143" s="88">
        <v>38.542642762811617</v>
      </c>
      <c r="E143" s="136">
        <v>38.784773003531534</v>
      </c>
      <c r="F143" s="13"/>
      <c r="G143" s="4"/>
    </row>
    <row r="144" spans="1:7" ht="14.5" customHeight="1" x14ac:dyDescent="0.3">
      <c r="A144" s="19" t="s">
        <v>35</v>
      </c>
      <c r="B144" s="88">
        <v>43.86</v>
      </c>
      <c r="C144" s="88">
        <v>44.234673810972254</v>
      </c>
      <c r="D144" s="88">
        <v>44.166123441780478</v>
      </c>
      <c r="E144" s="136">
        <v>43.883951526229602</v>
      </c>
      <c r="F144" s="13"/>
      <c r="G144" s="4"/>
    </row>
    <row r="145" spans="1:7" ht="14.5" customHeight="1" x14ac:dyDescent="0.3">
      <c r="A145" s="19" t="s">
        <v>6</v>
      </c>
      <c r="B145" s="88">
        <v>32.44</v>
      </c>
      <c r="C145" s="88">
        <v>31.861313469222786</v>
      </c>
      <c r="D145" s="88">
        <v>31.540620858249177</v>
      </c>
      <c r="E145" s="136">
        <v>32.277935601068272</v>
      </c>
      <c r="F145" s="13"/>
      <c r="G145" s="4"/>
    </row>
    <row r="146" spans="1:7" ht="14.5" customHeight="1" x14ac:dyDescent="0.3">
      <c r="A146" s="19" t="s">
        <v>7</v>
      </c>
      <c r="B146" s="88">
        <v>38.42</v>
      </c>
      <c r="C146" s="88">
        <v>38.9654351552417</v>
      </c>
      <c r="D146" s="88">
        <v>38.795709165363832</v>
      </c>
      <c r="E146" s="136">
        <v>39.207671844581299</v>
      </c>
      <c r="F146" s="14"/>
      <c r="G146" s="4"/>
    </row>
    <row r="147" spans="1:7" ht="14.5" customHeight="1" x14ac:dyDescent="0.3">
      <c r="A147" s="19" t="s">
        <v>8</v>
      </c>
      <c r="B147" s="88">
        <v>42.78</v>
      </c>
      <c r="C147" s="88">
        <v>42.490613038038376</v>
      </c>
      <c r="D147" s="88">
        <v>41.937502835305892</v>
      </c>
      <c r="E147" s="136">
        <v>42.207801180682885</v>
      </c>
      <c r="F147" s="14"/>
      <c r="G147" s="4"/>
    </row>
    <row r="148" spans="1:7" ht="14.5" customHeight="1" x14ac:dyDescent="0.3">
      <c r="A148" s="19" t="s">
        <v>9</v>
      </c>
      <c r="B148" s="88">
        <v>38.1</v>
      </c>
      <c r="C148" s="88">
        <v>37.966880213165474</v>
      </c>
      <c r="D148" s="88">
        <v>37.765817715042949</v>
      </c>
      <c r="E148" s="136">
        <v>37.459854493274037</v>
      </c>
      <c r="F148" s="14"/>
      <c r="G148" s="4"/>
    </row>
    <row r="149" spans="1:7" ht="14.5" customHeight="1" x14ac:dyDescent="0.3">
      <c r="A149" s="19" t="s">
        <v>10</v>
      </c>
      <c r="B149" s="88">
        <v>32.945637609330085</v>
      </c>
      <c r="C149" s="88">
        <v>33.401790709911396</v>
      </c>
      <c r="D149" s="88">
        <v>34.158093731751201</v>
      </c>
      <c r="E149" s="136">
        <v>34.972881360242596</v>
      </c>
      <c r="F149" s="14"/>
      <c r="G149" s="4"/>
    </row>
    <row r="150" spans="1:7" ht="14.5" customHeight="1" x14ac:dyDescent="0.3">
      <c r="A150" s="19" t="s">
        <v>11</v>
      </c>
      <c r="B150" s="88">
        <v>38.57</v>
      </c>
      <c r="C150" s="88">
        <v>39.968690527442014</v>
      </c>
      <c r="D150" s="88">
        <v>39.951508132069698</v>
      </c>
      <c r="E150" s="136">
        <v>40.26258870944995</v>
      </c>
      <c r="F150" s="14"/>
      <c r="G150" s="4"/>
    </row>
    <row r="151" spans="1:7" ht="14.5" customHeight="1" x14ac:dyDescent="0.3">
      <c r="A151" s="19" t="s">
        <v>12</v>
      </c>
      <c r="B151" s="88">
        <v>40.627274913517212</v>
      </c>
      <c r="C151" s="88">
        <v>40.758381027276563</v>
      </c>
      <c r="D151" s="88">
        <v>40.705679812304098</v>
      </c>
      <c r="E151" s="136">
        <v>41.0269841718926</v>
      </c>
      <c r="F151" s="14"/>
      <c r="G151" s="4"/>
    </row>
    <row r="152" spans="1:7" ht="14.5" customHeight="1" x14ac:dyDescent="0.3">
      <c r="A152" s="19" t="s">
        <v>13</v>
      </c>
      <c r="B152" s="88">
        <v>30.540733993675889</v>
      </c>
      <c r="C152" s="88">
        <v>30.402489183605535</v>
      </c>
      <c r="D152" s="88">
        <v>30.032933174295628</v>
      </c>
      <c r="E152" s="136">
        <v>30.235555605845409</v>
      </c>
      <c r="F152" s="14"/>
      <c r="G152" s="4"/>
    </row>
    <row r="153" spans="1:7" ht="14.5" customHeight="1" x14ac:dyDescent="0.3">
      <c r="A153" s="19" t="s">
        <v>14</v>
      </c>
      <c r="B153" s="88">
        <v>39.235854167274894</v>
      </c>
      <c r="C153" s="88">
        <v>39.068953885553924</v>
      </c>
      <c r="D153" s="88">
        <v>37.613940052032468</v>
      </c>
      <c r="E153" s="136">
        <v>37.210222996732995</v>
      </c>
      <c r="F153" s="14"/>
      <c r="G153" s="4"/>
    </row>
    <row r="154" spans="1:7" ht="14.5" customHeight="1" x14ac:dyDescent="0.3">
      <c r="A154" s="19" t="s">
        <v>15</v>
      </c>
      <c r="B154" s="88">
        <v>37.770225872689942</v>
      </c>
      <c r="C154" s="88">
        <v>37.835728952772058</v>
      </c>
      <c r="D154" s="88">
        <v>37.69223404607029</v>
      </c>
      <c r="E154" s="136">
        <v>38.573023263798206</v>
      </c>
      <c r="F154" s="14"/>
      <c r="G154" s="4"/>
    </row>
    <row r="155" spans="1:7" ht="14.5" customHeight="1" x14ac:dyDescent="0.3">
      <c r="A155" s="19" t="s">
        <v>16</v>
      </c>
      <c r="B155" s="88">
        <v>33.74</v>
      </c>
      <c r="C155" s="88">
        <v>33.398085993404273</v>
      </c>
      <c r="D155" s="88">
        <v>34.25395836830139</v>
      </c>
      <c r="E155" s="136">
        <v>35.14444976332085</v>
      </c>
      <c r="F155" s="15"/>
      <c r="G155" s="5"/>
    </row>
    <row r="156" spans="1:7" ht="14.5" customHeight="1" x14ac:dyDescent="0.3">
      <c r="A156" s="19" t="s">
        <v>17</v>
      </c>
      <c r="B156" s="88">
        <v>41.162607835940577</v>
      </c>
      <c r="C156" s="88">
        <v>41.942520013094033</v>
      </c>
      <c r="D156" s="88">
        <v>40.822711912252139</v>
      </c>
      <c r="E156" s="136">
        <v>41.196549711171649</v>
      </c>
      <c r="F156" s="15"/>
      <c r="G156" s="5"/>
    </row>
    <row r="157" spans="1:7" ht="14.5" customHeight="1" x14ac:dyDescent="0.3">
      <c r="A157" s="19" t="s">
        <v>18</v>
      </c>
      <c r="B157" s="88">
        <v>38.648774233353564</v>
      </c>
      <c r="C157" s="88">
        <v>39.268580207702414</v>
      </c>
      <c r="D157" s="88">
        <v>39.087499950871326</v>
      </c>
      <c r="E157" s="136">
        <v>39.33624991774559</v>
      </c>
      <c r="F157" s="15"/>
      <c r="G157" s="5"/>
    </row>
    <row r="158" spans="1:7" ht="14.5" customHeight="1" x14ac:dyDescent="0.3">
      <c r="A158" s="31" t="s">
        <v>20</v>
      </c>
      <c r="B158" s="89">
        <v>37.003034451289068</v>
      </c>
      <c r="C158" s="89">
        <v>37.141429750841453</v>
      </c>
      <c r="D158" s="89">
        <v>40.579999923706055</v>
      </c>
      <c r="E158" s="137">
        <v>38.129687666893005</v>
      </c>
      <c r="F158" s="15"/>
      <c r="G158" s="5"/>
    </row>
    <row r="159" spans="1:7" x14ac:dyDescent="0.3">
      <c r="A159" s="676" t="s">
        <v>25</v>
      </c>
      <c r="B159" s="676"/>
      <c r="C159" s="676"/>
    </row>
    <row r="160" spans="1:7" ht="40" customHeight="1" x14ac:dyDescent="0.3">
      <c r="A160" s="8" t="s">
        <v>44</v>
      </c>
      <c r="B160" s="17"/>
      <c r="C160" s="17"/>
      <c r="D160" s="17"/>
    </row>
    <row r="161" spans="1:7" ht="25.5" customHeight="1" x14ac:dyDescent="0.3">
      <c r="A161" s="9" t="s">
        <v>1</v>
      </c>
      <c r="B161" s="18">
        <v>2020</v>
      </c>
      <c r="C161" s="18">
        <v>2021</v>
      </c>
      <c r="D161" s="18">
        <v>2022</v>
      </c>
      <c r="E161" s="18">
        <v>2023</v>
      </c>
      <c r="F161" s="2"/>
      <c r="G161" s="3"/>
    </row>
    <row r="162" spans="1:7" ht="14.5" customHeight="1" x14ac:dyDescent="0.3">
      <c r="A162" s="12" t="s">
        <v>2</v>
      </c>
      <c r="B162" s="71">
        <v>6133</v>
      </c>
      <c r="C162" s="71">
        <v>10636</v>
      </c>
      <c r="D162" s="71">
        <v>13073</v>
      </c>
      <c r="E162" s="21">
        <v>9629</v>
      </c>
      <c r="F162" s="13"/>
      <c r="G162" s="4"/>
    </row>
    <row r="163" spans="1:7" ht="14.5" customHeight="1" x14ac:dyDescent="0.3">
      <c r="A163" s="10" t="s">
        <v>3</v>
      </c>
      <c r="B163" s="70">
        <v>2045</v>
      </c>
      <c r="C163" s="70">
        <v>3019</v>
      </c>
      <c r="D163" s="70">
        <v>4267</v>
      </c>
      <c r="E163" s="22">
        <v>3557</v>
      </c>
      <c r="F163" s="13"/>
      <c r="G163" s="4"/>
    </row>
    <row r="164" spans="1:7" ht="14.5" customHeight="1" x14ac:dyDescent="0.3">
      <c r="A164" s="10" t="s">
        <v>4</v>
      </c>
      <c r="B164" s="70">
        <v>4088</v>
      </c>
      <c r="C164" s="70">
        <v>7617</v>
      </c>
      <c r="D164" s="70">
        <v>8806</v>
      </c>
      <c r="E164" s="22">
        <v>6072</v>
      </c>
      <c r="F164" s="13"/>
      <c r="G164" s="4"/>
    </row>
    <row r="165" spans="1:7" ht="14.5" customHeight="1" x14ac:dyDescent="0.3">
      <c r="A165" s="19" t="s">
        <v>5</v>
      </c>
      <c r="B165" s="70">
        <v>1293</v>
      </c>
      <c r="C165" s="70">
        <v>1764</v>
      </c>
      <c r="D165" s="70">
        <v>1953</v>
      </c>
      <c r="E165" s="22">
        <v>1681</v>
      </c>
      <c r="F165" s="13"/>
      <c r="G165" s="4"/>
    </row>
    <row r="166" spans="1:7" ht="14.5" customHeight="1" x14ac:dyDescent="0.3">
      <c r="A166" s="19" t="s">
        <v>6</v>
      </c>
      <c r="B166" s="70">
        <v>490</v>
      </c>
      <c r="C166" s="70">
        <v>2255</v>
      </c>
      <c r="D166" s="70">
        <v>2244</v>
      </c>
      <c r="E166" s="22">
        <v>829</v>
      </c>
      <c r="F166" s="13"/>
      <c r="G166" s="4"/>
    </row>
    <row r="167" spans="1:7" ht="14.5" customHeight="1" x14ac:dyDescent="0.3">
      <c r="A167" s="19" t="s">
        <v>7</v>
      </c>
      <c r="B167" s="70">
        <v>632</v>
      </c>
      <c r="C167" s="70">
        <v>978</v>
      </c>
      <c r="D167" s="70">
        <v>1276</v>
      </c>
      <c r="E167" s="22">
        <v>1011</v>
      </c>
      <c r="F167" s="14"/>
      <c r="G167" s="4"/>
    </row>
    <row r="168" spans="1:7" ht="14.5" customHeight="1" x14ac:dyDescent="0.3">
      <c r="A168" s="19" t="s">
        <v>8</v>
      </c>
      <c r="B168" s="70">
        <v>366</v>
      </c>
      <c r="C168" s="70">
        <v>702</v>
      </c>
      <c r="D168" s="70">
        <v>933</v>
      </c>
      <c r="E168" s="22">
        <v>587</v>
      </c>
      <c r="F168" s="14"/>
      <c r="G168" s="4"/>
    </row>
    <row r="169" spans="1:7" ht="14.5" customHeight="1" x14ac:dyDescent="0.3">
      <c r="A169" s="19" t="s">
        <v>9</v>
      </c>
      <c r="B169" s="70">
        <v>517</v>
      </c>
      <c r="C169" s="70">
        <v>739</v>
      </c>
      <c r="D169" s="70">
        <v>994</v>
      </c>
      <c r="E169" s="22">
        <v>936</v>
      </c>
      <c r="F169" s="14"/>
      <c r="G169" s="4"/>
    </row>
    <row r="170" spans="1:7" ht="14.5" customHeight="1" x14ac:dyDescent="0.3">
      <c r="A170" s="19" t="s">
        <v>10</v>
      </c>
      <c r="B170" s="70">
        <v>179</v>
      </c>
      <c r="C170" s="70">
        <v>253</v>
      </c>
      <c r="D170" s="70">
        <v>196</v>
      </c>
      <c r="E170" s="22">
        <v>116</v>
      </c>
      <c r="F170" s="14"/>
      <c r="G170" s="4"/>
    </row>
    <row r="171" spans="1:7" ht="14.5" customHeight="1" x14ac:dyDescent="0.3">
      <c r="A171" s="19" t="s">
        <v>11</v>
      </c>
      <c r="B171" s="70">
        <v>132</v>
      </c>
      <c r="C171" s="70">
        <v>214</v>
      </c>
      <c r="D171" s="70">
        <v>261</v>
      </c>
      <c r="E171" s="22">
        <v>160</v>
      </c>
      <c r="F171" s="14"/>
      <c r="G171" s="4"/>
    </row>
    <row r="172" spans="1:7" ht="14.5" customHeight="1" x14ac:dyDescent="0.3">
      <c r="A172" s="19" t="s">
        <v>12</v>
      </c>
      <c r="B172" s="70">
        <v>73</v>
      </c>
      <c r="C172" s="70">
        <v>108</v>
      </c>
      <c r="D172" s="70">
        <v>150</v>
      </c>
      <c r="E172" s="22">
        <v>91</v>
      </c>
      <c r="F172" s="14"/>
      <c r="G172" s="4"/>
    </row>
    <row r="173" spans="1:7" ht="14.5" customHeight="1" x14ac:dyDescent="0.3">
      <c r="A173" s="19" t="s">
        <v>13</v>
      </c>
      <c r="B173" s="70">
        <v>40</v>
      </c>
      <c r="C173" s="70">
        <v>161</v>
      </c>
      <c r="D173" s="70">
        <v>248</v>
      </c>
      <c r="E173" s="22">
        <v>227</v>
      </c>
      <c r="F173" s="14"/>
      <c r="G173" s="4"/>
    </row>
    <row r="174" spans="1:7" ht="14.5" customHeight="1" x14ac:dyDescent="0.3">
      <c r="A174" s="19" t="s">
        <v>14</v>
      </c>
      <c r="B174" s="70">
        <v>102</v>
      </c>
      <c r="C174" s="70">
        <v>139</v>
      </c>
      <c r="D174" s="70">
        <v>190</v>
      </c>
      <c r="E174" s="22">
        <v>194</v>
      </c>
      <c r="F174" s="14"/>
      <c r="G174" s="4"/>
    </row>
    <row r="175" spans="1:7" ht="14.5" customHeight="1" x14ac:dyDescent="0.3">
      <c r="A175" s="19" t="s">
        <v>15</v>
      </c>
      <c r="B175" s="70">
        <v>37</v>
      </c>
      <c r="C175" s="70">
        <v>68</v>
      </c>
      <c r="D175" s="70">
        <v>61</v>
      </c>
      <c r="E175" s="22">
        <v>41</v>
      </c>
      <c r="F175" s="14"/>
      <c r="G175" s="4"/>
    </row>
    <row r="176" spans="1:7" ht="14.5" customHeight="1" x14ac:dyDescent="0.3">
      <c r="A176" s="19" t="s">
        <v>16</v>
      </c>
      <c r="B176" s="70">
        <v>57</v>
      </c>
      <c r="C176" s="70">
        <v>57</v>
      </c>
      <c r="D176" s="70">
        <v>66</v>
      </c>
      <c r="E176" s="22">
        <v>36</v>
      </c>
      <c r="F176" s="15"/>
      <c r="G176" s="5"/>
    </row>
    <row r="177" spans="1:12" ht="14.5" customHeight="1" x14ac:dyDescent="0.3">
      <c r="A177" s="19" t="s">
        <v>17</v>
      </c>
      <c r="B177" s="70">
        <v>45</v>
      </c>
      <c r="C177" s="70">
        <v>44</v>
      </c>
      <c r="D177" s="70">
        <v>46</v>
      </c>
      <c r="E177" s="22">
        <v>35</v>
      </c>
      <c r="F177" s="15"/>
      <c r="G177" s="5"/>
    </row>
    <row r="178" spans="1:12" ht="14.5" customHeight="1" x14ac:dyDescent="0.3">
      <c r="A178" s="19" t="s">
        <v>18</v>
      </c>
      <c r="B178" s="70">
        <v>0</v>
      </c>
      <c r="C178" s="70">
        <v>7</v>
      </c>
      <c r="D178" s="70">
        <v>29</v>
      </c>
      <c r="E178" s="22">
        <v>12</v>
      </c>
      <c r="F178" s="15"/>
      <c r="G178" s="5"/>
    </row>
    <row r="179" spans="1:12" ht="14.5" customHeight="1" x14ac:dyDescent="0.3">
      <c r="A179" s="31" t="s">
        <v>20</v>
      </c>
      <c r="B179" s="74">
        <v>60</v>
      </c>
      <c r="C179" s="74">
        <v>49</v>
      </c>
      <c r="D179" s="74">
        <v>31</v>
      </c>
      <c r="E179" s="39">
        <v>10</v>
      </c>
      <c r="F179" s="15"/>
      <c r="G179" s="5"/>
    </row>
    <row r="180" spans="1:12" x14ac:dyDescent="0.3">
      <c r="A180" s="676" t="s">
        <v>25</v>
      </c>
      <c r="B180" s="676"/>
      <c r="C180" s="676"/>
      <c r="G180" s="57"/>
    </row>
    <row r="181" spans="1:12" ht="40" customHeight="1" x14ac:dyDescent="0.3">
      <c r="A181" s="8" t="s">
        <v>45</v>
      </c>
      <c r="B181" s="17"/>
      <c r="C181" s="17"/>
      <c r="D181" s="17"/>
      <c r="G181" s="8" t="s">
        <v>46</v>
      </c>
      <c r="H181" s="17"/>
      <c r="I181" s="17"/>
      <c r="J181" s="17"/>
      <c r="K181" s="17"/>
      <c r="L181" s="17"/>
    </row>
    <row r="182" spans="1:12" ht="25.5" customHeight="1" x14ac:dyDescent="0.3">
      <c r="A182" s="9" t="s">
        <v>1</v>
      </c>
      <c r="B182" s="18">
        <v>2020</v>
      </c>
      <c r="C182" s="18">
        <v>2021</v>
      </c>
      <c r="D182" s="18">
        <v>2022</v>
      </c>
      <c r="E182" s="18">
        <v>2023</v>
      </c>
      <c r="F182" s="2"/>
      <c r="G182" s="9" t="s">
        <v>1</v>
      </c>
      <c r="H182" s="18">
        <v>2020</v>
      </c>
      <c r="I182" s="18">
        <v>2021</v>
      </c>
      <c r="J182" s="18">
        <v>2022</v>
      </c>
      <c r="K182" s="18">
        <v>2023</v>
      </c>
    </row>
    <row r="183" spans="1:12" ht="14.5" customHeight="1" x14ac:dyDescent="0.3">
      <c r="A183" s="12" t="s">
        <v>2</v>
      </c>
      <c r="B183" s="71">
        <v>4166</v>
      </c>
      <c r="C183" s="71">
        <v>8453</v>
      </c>
      <c r="D183" s="71">
        <v>10439</v>
      </c>
      <c r="E183" s="21">
        <v>7251</v>
      </c>
      <c r="F183" s="13"/>
      <c r="G183" s="12" t="s">
        <v>2</v>
      </c>
      <c r="H183" s="138">
        <v>1300</v>
      </c>
      <c r="I183" s="138">
        <v>1158</v>
      </c>
      <c r="J183" s="138">
        <v>1253</v>
      </c>
      <c r="K183" s="21">
        <v>1066</v>
      </c>
    </row>
    <row r="184" spans="1:12" ht="14.5" customHeight="1" x14ac:dyDescent="0.3">
      <c r="A184" s="10" t="s">
        <v>3</v>
      </c>
      <c r="B184" s="70">
        <v>1189</v>
      </c>
      <c r="C184" s="70">
        <v>1951</v>
      </c>
      <c r="D184" s="70">
        <v>2744</v>
      </c>
      <c r="E184" s="22">
        <v>2167</v>
      </c>
      <c r="F184" s="13"/>
      <c r="G184" s="10" t="s">
        <v>3</v>
      </c>
      <c r="H184" s="139">
        <v>557</v>
      </c>
      <c r="I184" s="139">
        <v>595</v>
      </c>
      <c r="J184" s="139">
        <v>564</v>
      </c>
      <c r="K184" s="22">
        <v>496</v>
      </c>
    </row>
    <row r="185" spans="1:12" ht="14.5" customHeight="1" x14ac:dyDescent="0.3">
      <c r="A185" s="10" t="s">
        <v>4</v>
      </c>
      <c r="B185" s="70">
        <v>2977</v>
      </c>
      <c r="C185" s="70">
        <v>6502</v>
      </c>
      <c r="D185" s="70">
        <v>7695</v>
      </c>
      <c r="E185" s="22">
        <v>5084</v>
      </c>
      <c r="F185" s="13"/>
      <c r="G185" s="10" t="s">
        <v>4</v>
      </c>
      <c r="H185" s="139">
        <v>743</v>
      </c>
      <c r="I185" s="139">
        <v>563</v>
      </c>
      <c r="J185" s="139">
        <v>689</v>
      </c>
      <c r="K185" s="22">
        <v>570</v>
      </c>
    </row>
    <row r="186" spans="1:12" ht="14.5" customHeight="1" x14ac:dyDescent="0.3">
      <c r="A186" s="19" t="s">
        <v>35</v>
      </c>
      <c r="B186" s="70">
        <v>723</v>
      </c>
      <c r="C186" s="70">
        <v>1481</v>
      </c>
      <c r="D186" s="70">
        <v>1671</v>
      </c>
      <c r="E186" s="22">
        <v>1343</v>
      </c>
      <c r="F186" s="13"/>
      <c r="G186" s="19" t="s">
        <v>35</v>
      </c>
      <c r="H186" s="139">
        <v>490</v>
      </c>
      <c r="I186" s="139">
        <v>252</v>
      </c>
      <c r="J186" s="139">
        <v>282</v>
      </c>
      <c r="K186" s="22">
        <v>337</v>
      </c>
    </row>
    <row r="187" spans="1:12" ht="14.5" customHeight="1" x14ac:dyDescent="0.3">
      <c r="A187" s="19" t="s">
        <v>6</v>
      </c>
      <c r="B187" s="70">
        <v>480</v>
      </c>
      <c r="C187" s="70">
        <v>2214</v>
      </c>
      <c r="D187" s="70">
        <v>2201</v>
      </c>
      <c r="E187" s="22">
        <v>807</v>
      </c>
      <c r="F187" s="13"/>
      <c r="G187" s="19" t="s">
        <v>6</v>
      </c>
      <c r="H187" s="139">
        <v>14</v>
      </c>
      <c r="I187" s="139">
        <v>36</v>
      </c>
      <c r="J187" s="139">
        <v>43</v>
      </c>
      <c r="K187" s="22">
        <v>22</v>
      </c>
    </row>
    <row r="188" spans="1:12" ht="14.5" customHeight="1" x14ac:dyDescent="0.3">
      <c r="A188" s="19" t="s">
        <v>7</v>
      </c>
      <c r="B188" s="70">
        <v>566</v>
      </c>
      <c r="C188" s="70">
        <v>841</v>
      </c>
      <c r="D188" s="70">
        <v>1206</v>
      </c>
      <c r="E188" s="22">
        <v>940</v>
      </c>
      <c r="F188" s="14"/>
      <c r="G188" s="19" t="s">
        <v>7</v>
      </c>
      <c r="H188" s="139">
        <v>63</v>
      </c>
      <c r="I188" s="139">
        <v>78</v>
      </c>
      <c r="J188" s="139">
        <v>14</v>
      </c>
      <c r="K188" s="22">
        <v>15</v>
      </c>
    </row>
    <row r="189" spans="1:12" ht="14.5" customHeight="1" x14ac:dyDescent="0.3">
      <c r="A189" s="19" t="s">
        <v>8</v>
      </c>
      <c r="B189" s="70">
        <v>298</v>
      </c>
      <c r="C189" s="70">
        <v>569</v>
      </c>
      <c r="D189" s="70">
        <v>756</v>
      </c>
      <c r="E189" s="22">
        <v>456</v>
      </c>
      <c r="F189" s="14"/>
      <c r="G189" s="19" t="s">
        <v>8</v>
      </c>
      <c r="H189" s="139">
        <v>59</v>
      </c>
      <c r="I189" s="139">
        <v>101</v>
      </c>
      <c r="J189" s="139">
        <v>59</v>
      </c>
      <c r="K189" s="22">
        <v>20</v>
      </c>
    </row>
    <row r="190" spans="1:12" ht="14.5" customHeight="1" x14ac:dyDescent="0.3">
      <c r="A190" s="19" t="s">
        <v>9</v>
      </c>
      <c r="B190" s="70">
        <v>459</v>
      </c>
      <c r="C190" s="70">
        <v>670</v>
      </c>
      <c r="D190" s="70">
        <v>910</v>
      </c>
      <c r="E190" s="22">
        <v>857</v>
      </c>
      <c r="F190" s="14"/>
      <c r="G190" s="19" t="s">
        <v>9</v>
      </c>
      <c r="H190" s="139">
        <v>4</v>
      </c>
      <c r="I190" s="139">
        <v>2</v>
      </c>
      <c r="J190" s="139">
        <v>84</v>
      </c>
      <c r="K190" s="22">
        <v>79</v>
      </c>
    </row>
    <row r="191" spans="1:12" ht="14.5" customHeight="1" x14ac:dyDescent="0.3">
      <c r="A191" s="19" t="s">
        <v>10</v>
      </c>
      <c r="B191" s="70">
        <v>5</v>
      </c>
      <c r="C191" s="70">
        <v>21</v>
      </c>
      <c r="D191" s="70">
        <v>4</v>
      </c>
      <c r="E191" s="22">
        <v>4</v>
      </c>
      <c r="F191" s="14"/>
      <c r="G191" s="19" t="s">
        <v>10</v>
      </c>
      <c r="H191" s="139">
        <v>68</v>
      </c>
      <c r="I191" s="139">
        <v>44</v>
      </c>
      <c r="J191" s="139">
        <v>173</v>
      </c>
      <c r="K191" s="22">
        <v>87</v>
      </c>
    </row>
    <row r="192" spans="1:12" ht="14.5" customHeight="1" x14ac:dyDescent="0.3">
      <c r="A192" s="19" t="s">
        <v>11</v>
      </c>
      <c r="B192" s="70">
        <v>56</v>
      </c>
      <c r="C192" s="70">
        <v>85</v>
      </c>
      <c r="D192" s="70">
        <v>124</v>
      </c>
      <c r="E192" s="22">
        <v>65</v>
      </c>
      <c r="F192" s="14"/>
      <c r="G192" s="19" t="s">
        <v>11</v>
      </c>
      <c r="H192" s="139">
        <v>11</v>
      </c>
      <c r="I192" s="139">
        <v>12</v>
      </c>
      <c r="J192" s="139">
        <v>4</v>
      </c>
      <c r="K192" s="22">
        <v>4</v>
      </c>
    </row>
    <row r="193" spans="1:11" ht="14.5" customHeight="1" x14ac:dyDescent="0.3">
      <c r="A193" s="19" t="s">
        <v>12</v>
      </c>
      <c r="B193" s="70">
        <v>69</v>
      </c>
      <c r="C193" s="70">
        <v>91</v>
      </c>
      <c r="D193" s="70">
        <v>131</v>
      </c>
      <c r="E193" s="22">
        <v>72</v>
      </c>
      <c r="F193" s="14"/>
      <c r="G193" s="19" t="s">
        <v>12</v>
      </c>
      <c r="H193" s="139">
        <v>0</v>
      </c>
      <c r="I193" s="139">
        <v>0</v>
      </c>
      <c r="J193" s="139">
        <v>0</v>
      </c>
      <c r="K193" s="22">
        <v>0</v>
      </c>
    </row>
    <row r="194" spans="1:11" ht="14.5" customHeight="1" x14ac:dyDescent="0.3">
      <c r="A194" s="19" t="s">
        <v>13</v>
      </c>
      <c r="B194" s="70">
        <v>27</v>
      </c>
      <c r="C194" s="70">
        <v>158</v>
      </c>
      <c r="D194" s="70">
        <v>211</v>
      </c>
      <c r="E194" s="22">
        <v>150</v>
      </c>
      <c r="F194" s="14"/>
      <c r="G194" s="19" t="s">
        <v>13</v>
      </c>
      <c r="H194" s="139">
        <v>1</v>
      </c>
      <c r="I194" s="139">
        <v>1</v>
      </c>
      <c r="J194" s="139">
        <v>1</v>
      </c>
      <c r="K194" s="22">
        <v>0</v>
      </c>
    </row>
    <row r="195" spans="1:11" ht="14.5" customHeight="1" x14ac:dyDescent="0.3">
      <c r="A195" s="19" t="s">
        <v>14</v>
      </c>
      <c r="B195" s="70">
        <v>101</v>
      </c>
      <c r="C195" s="70">
        <v>132</v>
      </c>
      <c r="D195" s="70">
        <v>186</v>
      </c>
      <c r="E195" s="22">
        <v>193</v>
      </c>
      <c r="F195" s="14"/>
      <c r="G195" s="19" t="s">
        <v>14</v>
      </c>
      <c r="H195" s="139">
        <v>1</v>
      </c>
      <c r="I195" s="139">
        <v>5</v>
      </c>
      <c r="J195" s="139">
        <v>4</v>
      </c>
      <c r="K195" s="22">
        <v>1</v>
      </c>
    </row>
    <row r="196" spans="1:11" ht="14.5" customHeight="1" x14ac:dyDescent="0.3">
      <c r="A196" s="19" t="s">
        <v>15</v>
      </c>
      <c r="B196" s="70">
        <v>27</v>
      </c>
      <c r="C196" s="70">
        <v>58</v>
      </c>
      <c r="D196" s="70">
        <v>47</v>
      </c>
      <c r="E196" s="22">
        <v>26</v>
      </c>
      <c r="F196" s="14"/>
      <c r="G196" s="19" t="s">
        <v>15</v>
      </c>
      <c r="H196" s="139">
        <v>2</v>
      </c>
      <c r="I196" s="139">
        <v>1</v>
      </c>
      <c r="J196" s="139">
        <v>2</v>
      </c>
      <c r="K196" s="22">
        <v>1</v>
      </c>
    </row>
    <row r="197" spans="1:11" ht="14.5" customHeight="1" x14ac:dyDescent="0.3">
      <c r="A197" s="19" t="s">
        <v>16</v>
      </c>
      <c r="B197" s="70">
        <v>12</v>
      </c>
      <c r="C197" s="70">
        <v>29</v>
      </c>
      <c r="D197" s="70">
        <v>40</v>
      </c>
      <c r="E197" s="22">
        <v>17</v>
      </c>
      <c r="F197" s="15"/>
      <c r="G197" s="19" t="s">
        <v>16</v>
      </c>
      <c r="H197" s="139">
        <v>0</v>
      </c>
      <c r="I197" s="139">
        <v>0</v>
      </c>
      <c r="J197" s="139">
        <v>0</v>
      </c>
      <c r="K197" s="22">
        <v>0</v>
      </c>
    </row>
    <row r="198" spans="1:11" ht="14.5" customHeight="1" x14ac:dyDescent="0.3">
      <c r="A198" s="19" t="s">
        <v>17</v>
      </c>
      <c r="B198" s="70">
        <v>40</v>
      </c>
      <c r="C198" s="70">
        <v>43</v>
      </c>
      <c r="D198" s="70">
        <v>44</v>
      </c>
      <c r="E198" s="22">
        <v>35</v>
      </c>
      <c r="F198" s="15"/>
      <c r="G198" s="19" t="s">
        <v>17</v>
      </c>
      <c r="H198" s="139">
        <v>5</v>
      </c>
      <c r="I198" s="139">
        <v>1</v>
      </c>
      <c r="J198" s="139">
        <v>2</v>
      </c>
      <c r="K198" s="22">
        <v>0</v>
      </c>
    </row>
    <row r="199" spans="1:11" ht="14.5" customHeight="1" x14ac:dyDescent="0.3">
      <c r="A199" s="19" t="s">
        <v>18</v>
      </c>
      <c r="B199" s="70">
        <v>0</v>
      </c>
      <c r="C199" s="70">
        <v>26.945536325413119</v>
      </c>
      <c r="D199" s="70">
        <v>29</v>
      </c>
      <c r="E199" s="22">
        <v>12</v>
      </c>
      <c r="F199" s="15"/>
      <c r="G199" s="19" t="s">
        <v>18</v>
      </c>
      <c r="H199" s="139">
        <v>0</v>
      </c>
      <c r="I199" s="139">
        <v>0</v>
      </c>
      <c r="J199" s="139">
        <v>0</v>
      </c>
      <c r="K199" s="22">
        <v>0</v>
      </c>
    </row>
    <row r="200" spans="1:11" ht="14.5" customHeight="1" x14ac:dyDescent="0.3">
      <c r="A200" s="31" t="s">
        <v>20</v>
      </c>
      <c r="B200" s="74">
        <v>53</v>
      </c>
      <c r="C200" s="74">
        <v>253</v>
      </c>
      <c r="D200" s="74">
        <v>14</v>
      </c>
      <c r="E200" s="39">
        <v>6</v>
      </c>
      <c r="F200" s="15"/>
      <c r="G200" s="31" t="s">
        <v>20</v>
      </c>
      <c r="H200" s="140">
        <v>6</v>
      </c>
      <c r="I200" s="140">
        <v>12</v>
      </c>
      <c r="J200" s="140">
        <v>17</v>
      </c>
      <c r="K200" s="36">
        <v>4</v>
      </c>
    </row>
    <row r="201" spans="1:11" x14ac:dyDescent="0.3">
      <c r="A201" s="676"/>
      <c r="B201" s="676"/>
      <c r="C201" s="676"/>
      <c r="G201" s="676"/>
      <c r="H201" s="676"/>
      <c r="I201" s="676"/>
      <c r="J201" s="676"/>
      <c r="K201" s="7"/>
    </row>
    <row r="202" spans="1:11" ht="40" customHeight="1" x14ac:dyDescent="0.3">
      <c r="A202" s="8" t="s">
        <v>47</v>
      </c>
      <c r="B202" s="17"/>
      <c r="C202" s="17"/>
      <c r="D202" s="17"/>
    </row>
    <row r="203" spans="1:11" ht="25.5" customHeight="1" x14ac:dyDescent="0.3">
      <c r="A203" s="33" t="s">
        <v>1</v>
      </c>
      <c r="B203" s="18">
        <v>2020</v>
      </c>
      <c r="C203" s="18">
        <v>2021</v>
      </c>
      <c r="D203" s="18">
        <v>2022</v>
      </c>
      <c r="E203" s="18">
        <v>2023</v>
      </c>
    </row>
    <row r="204" spans="1:11" ht="14.5" customHeight="1" x14ac:dyDescent="0.3">
      <c r="A204" s="12" t="s">
        <v>2</v>
      </c>
      <c r="B204" s="92">
        <v>0.13600000000000001</v>
      </c>
      <c r="C204" s="92">
        <v>0.16047397749047421</v>
      </c>
      <c r="D204" s="92">
        <v>0.17018683143139357</v>
      </c>
      <c r="E204" s="29">
        <v>0.13957020116915267</v>
      </c>
    </row>
    <row r="205" spans="1:11" ht="14.5" customHeight="1" x14ac:dyDescent="0.3">
      <c r="A205" s="10" t="s">
        <v>48</v>
      </c>
      <c r="B205" s="94">
        <v>0.13500000000000001</v>
      </c>
      <c r="C205" s="94">
        <v>0.15381468602986301</v>
      </c>
      <c r="D205" s="94">
        <v>0.15829498977505113</v>
      </c>
      <c r="E205" s="30">
        <v>0.13285794708200413</v>
      </c>
    </row>
    <row r="206" spans="1:11" ht="14.5" customHeight="1" x14ac:dyDescent="0.3">
      <c r="A206" s="34" t="s">
        <v>49</v>
      </c>
      <c r="B206" s="97">
        <v>0.13600000000000001</v>
      </c>
      <c r="C206" s="97">
        <v>0.16365174388339407</v>
      </c>
      <c r="D206" s="97">
        <v>0.17601377798653514</v>
      </c>
      <c r="E206" s="32">
        <v>0.14291503023502275</v>
      </c>
    </row>
    <row r="207" spans="1:11" ht="14.5" customHeight="1" x14ac:dyDescent="0.3">
      <c r="A207" s="12" t="s">
        <v>3</v>
      </c>
      <c r="B207" s="92">
        <v>0.10100000000000001</v>
      </c>
      <c r="C207" s="92">
        <v>0.13068271820053856</v>
      </c>
      <c r="D207" s="92">
        <v>0.17028813111287339</v>
      </c>
      <c r="E207" s="29">
        <v>0.13927695424976005</v>
      </c>
    </row>
    <row r="208" spans="1:11" ht="14.5" customHeight="1" x14ac:dyDescent="0.3">
      <c r="A208" s="10" t="s">
        <v>48</v>
      </c>
      <c r="B208" s="94">
        <v>9.4017094017094016E-2</v>
      </c>
      <c r="C208" s="94">
        <v>0.1220564443645515</v>
      </c>
      <c r="D208" s="94">
        <v>0.15648653406090476</v>
      </c>
      <c r="E208" s="30">
        <v>0.12837127845884413</v>
      </c>
    </row>
    <row r="209" spans="1:7" ht="14.5" customHeight="1" x14ac:dyDescent="0.3">
      <c r="A209" s="34" t="s">
        <v>49</v>
      </c>
      <c r="B209" s="97">
        <v>0.10363306801166365</v>
      </c>
      <c r="C209" s="97">
        <v>0.13427033492822968</v>
      </c>
      <c r="D209" s="97">
        <v>0.17621278525011336</v>
      </c>
      <c r="E209" s="32">
        <v>0.14405090463048145</v>
      </c>
    </row>
    <row r="210" spans="1:7" ht="14.5" customHeight="1" x14ac:dyDescent="0.3">
      <c r="A210" s="12" t="s">
        <v>4</v>
      </c>
      <c r="B210" s="92">
        <v>0.161</v>
      </c>
      <c r="C210" s="92">
        <v>0.1817941354292624</v>
      </c>
      <c r="D210" s="92">
        <v>0.17011999441886425</v>
      </c>
      <c r="E210" s="29">
        <v>0.13975780317243733</v>
      </c>
    </row>
    <row r="211" spans="1:7" ht="14.5" customHeight="1" x14ac:dyDescent="0.3">
      <c r="A211" s="10" t="s">
        <v>48</v>
      </c>
      <c r="B211" s="94">
        <v>0.16191832858499525</v>
      </c>
      <c r="C211" s="94">
        <v>0.17322056239015818</v>
      </c>
      <c r="D211" s="94">
        <v>0.15932577505769038</v>
      </c>
      <c r="E211" s="30">
        <v>0.13535078330252018</v>
      </c>
    </row>
    <row r="212" spans="1:7" ht="14.5" customHeight="1" x14ac:dyDescent="0.3">
      <c r="A212" s="34" t="s">
        <v>49</v>
      </c>
      <c r="B212" s="97">
        <v>0.16112826100115005</v>
      </c>
      <c r="C212" s="97">
        <v>0.18629032258064515</v>
      </c>
      <c r="D212" s="97">
        <v>0.17587294797069675</v>
      </c>
      <c r="E212" s="32">
        <v>0.14213677907343208</v>
      </c>
    </row>
    <row r="214" spans="1:7" ht="25.5" customHeight="1" x14ac:dyDescent="0.3">
      <c r="A214" s="33" t="s">
        <v>1</v>
      </c>
      <c r="B214" s="18">
        <v>2020</v>
      </c>
      <c r="C214" s="18">
        <v>2021</v>
      </c>
      <c r="D214" s="18">
        <v>2022</v>
      </c>
      <c r="E214" s="18">
        <v>2023</v>
      </c>
    </row>
    <row r="215" spans="1:7" ht="14.5" customHeight="1" x14ac:dyDescent="0.3">
      <c r="A215" s="12" t="s">
        <v>2</v>
      </c>
      <c r="B215" s="93">
        <v>0.13600000000000001</v>
      </c>
      <c r="C215" s="93">
        <v>0.16047397749047421</v>
      </c>
      <c r="D215" s="93">
        <v>0.17018683143139357</v>
      </c>
      <c r="E215" s="55">
        <v>0.13957020116915267</v>
      </c>
    </row>
    <row r="216" spans="1:7" ht="14.5" customHeight="1" x14ac:dyDescent="0.3">
      <c r="A216" s="10" t="s">
        <v>3</v>
      </c>
      <c r="B216" s="95">
        <v>0.10100000000000001</v>
      </c>
      <c r="C216" s="95">
        <v>0.13068271820053856</v>
      </c>
      <c r="D216" s="95">
        <v>0.17028813111287339</v>
      </c>
      <c r="E216" s="50">
        <v>0.13927695424976005</v>
      </c>
    </row>
    <row r="217" spans="1:7" ht="14.5" customHeight="1" x14ac:dyDescent="0.3">
      <c r="A217" s="10" t="s">
        <v>4</v>
      </c>
      <c r="B217" s="95">
        <v>0.161</v>
      </c>
      <c r="C217" s="95">
        <v>0.1817941354292624</v>
      </c>
      <c r="D217" s="95">
        <v>0.17011999441886425</v>
      </c>
      <c r="E217" s="50">
        <v>0.13975780317243733</v>
      </c>
    </row>
    <row r="218" spans="1:7" ht="14.5" customHeight="1" x14ac:dyDescent="0.3">
      <c r="A218" s="19" t="s">
        <v>35</v>
      </c>
      <c r="B218" s="95">
        <v>0.152</v>
      </c>
      <c r="C218" s="95">
        <v>0.12571947894577401</v>
      </c>
      <c r="D218" s="95">
        <v>0.13507008353390909</v>
      </c>
      <c r="E218" s="50">
        <v>0.13220757825370674</v>
      </c>
    </row>
    <row r="219" spans="1:7" ht="14.5" customHeight="1" x14ac:dyDescent="0.3">
      <c r="A219" s="19" t="s">
        <v>6</v>
      </c>
      <c r="B219" s="95">
        <v>0.23200000000000001</v>
      </c>
      <c r="C219" s="95">
        <v>0.29050279329608941</v>
      </c>
      <c r="D219" s="95">
        <v>0.18160994764397906</v>
      </c>
      <c r="E219" s="50">
        <v>0.13361064891846922</v>
      </c>
    </row>
    <row r="220" spans="1:7" ht="14.5" customHeight="1" x14ac:dyDescent="0.3">
      <c r="A220" s="19" t="s">
        <v>7</v>
      </c>
      <c r="B220" s="95">
        <v>0.153</v>
      </c>
      <c r="C220" s="95">
        <v>0.19271894093686354</v>
      </c>
      <c r="D220" s="95">
        <v>0.2032715900890065</v>
      </c>
      <c r="E220" s="50">
        <v>0.1594707520891365</v>
      </c>
    </row>
    <row r="221" spans="1:7" ht="14.5" customHeight="1" x14ac:dyDescent="0.3">
      <c r="A221" s="19" t="s">
        <v>8</v>
      </c>
      <c r="B221" s="95">
        <v>0.11899999999999999</v>
      </c>
      <c r="C221" s="95">
        <v>0.138495435945861</v>
      </c>
      <c r="D221" s="95">
        <v>0.13811342932706436</v>
      </c>
      <c r="E221" s="50">
        <v>0.14453832226916113</v>
      </c>
    </row>
    <row r="222" spans="1:7" ht="14.5" customHeight="1" x14ac:dyDescent="0.3">
      <c r="A222" s="19" t="s">
        <v>9</v>
      </c>
      <c r="B222" s="95">
        <v>0.124</v>
      </c>
      <c r="C222" s="95">
        <v>0.13019271948608138</v>
      </c>
      <c r="D222" s="95">
        <v>0.15742074927953892</v>
      </c>
      <c r="E222" s="50">
        <v>0.11424148606811145</v>
      </c>
    </row>
    <row r="223" spans="1:7" ht="14.5" customHeight="1" x14ac:dyDescent="0.3">
      <c r="A223" s="19" t="s">
        <v>10</v>
      </c>
      <c r="B223" s="95">
        <v>0.10538373424971363</v>
      </c>
      <c r="C223" s="95">
        <v>0.12994923857868021</v>
      </c>
      <c r="D223" s="95">
        <v>0.19189765458422176</v>
      </c>
      <c r="E223" s="50">
        <v>0.15706214689265538</v>
      </c>
      <c r="F223" s="14"/>
      <c r="G223" s="4"/>
    </row>
    <row r="224" spans="1:7" ht="14.5" customHeight="1" x14ac:dyDescent="0.3">
      <c r="A224" s="19" t="s">
        <v>11</v>
      </c>
      <c r="B224" s="95">
        <v>0.14399999999999999</v>
      </c>
      <c r="C224" s="95">
        <v>0.16245883644346873</v>
      </c>
      <c r="D224" s="95">
        <v>0.15789473684210525</v>
      </c>
      <c r="E224" s="50">
        <v>8.3413231064237772E-2</v>
      </c>
    </row>
    <row r="225" spans="1:7" ht="14.5" customHeight="1" x14ac:dyDescent="0.3">
      <c r="A225" s="19" t="s">
        <v>12</v>
      </c>
      <c r="B225" s="95">
        <v>0.10425240054869685</v>
      </c>
      <c r="C225" s="95">
        <v>9.8648648648648654E-2</v>
      </c>
      <c r="D225" s="95">
        <v>0.11439588688946016</v>
      </c>
      <c r="E225" s="50">
        <v>0.1353887399463807</v>
      </c>
      <c r="F225" s="14"/>
      <c r="G225" s="4"/>
    </row>
    <row r="226" spans="1:7" ht="14.5" customHeight="1" x14ac:dyDescent="0.3">
      <c r="A226" s="19" t="s">
        <v>13</v>
      </c>
      <c r="B226" s="95">
        <v>0.14528593508500773</v>
      </c>
      <c r="C226" s="95">
        <v>0.19418960244648317</v>
      </c>
      <c r="D226" s="95">
        <v>0.28419452887537994</v>
      </c>
      <c r="E226" s="50">
        <v>0.1966966966966967</v>
      </c>
      <c r="F226" s="14"/>
      <c r="G226" s="4"/>
    </row>
    <row r="227" spans="1:7" ht="14.5" customHeight="1" x14ac:dyDescent="0.3">
      <c r="A227" s="19" t="s">
        <v>14</v>
      </c>
      <c r="B227" s="95">
        <v>0.2014218009478673</v>
      </c>
      <c r="C227" s="95">
        <v>0.28468899521531099</v>
      </c>
      <c r="D227" s="95">
        <v>0.18</v>
      </c>
      <c r="E227" s="50">
        <v>0.13893653516295026</v>
      </c>
      <c r="F227" s="14"/>
      <c r="G227" s="4"/>
    </row>
    <row r="228" spans="1:7" ht="14.5" customHeight="1" x14ac:dyDescent="0.3">
      <c r="A228" s="19" t="s">
        <v>15</v>
      </c>
      <c r="B228" s="95">
        <v>0.11666666666666667</v>
      </c>
      <c r="C228" s="95">
        <v>0.13432835820895522</v>
      </c>
      <c r="D228" s="95">
        <v>0.14748201438848921</v>
      </c>
      <c r="E228" s="50">
        <v>0.18604651162790697</v>
      </c>
      <c r="F228" s="14"/>
      <c r="G228" s="4"/>
    </row>
    <row r="229" spans="1:7" ht="14.5" customHeight="1" x14ac:dyDescent="0.3">
      <c r="A229" s="19" t="s">
        <v>16</v>
      </c>
      <c r="B229" s="95">
        <v>0.17299999999999999</v>
      </c>
      <c r="C229" s="95">
        <v>0.16300000000000001</v>
      </c>
      <c r="D229" s="95">
        <v>0.34166666666666667</v>
      </c>
      <c r="E229" s="50">
        <v>0.27751196172248804</v>
      </c>
    </row>
    <row r="230" spans="1:7" ht="14.5" customHeight="1" x14ac:dyDescent="0.3">
      <c r="A230" s="19" t="s">
        <v>17</v>
      </c>
      <c r="B230" s="95">
        <v>0.35748792270531399</v>
      </c>
      <c r="C230" s="95">
        <v>0.35869565217391303</v>
      </c>
      <c r="D230" s="95">
        <v>0.30681818181818182</v>
      </c>
      <c r="E230" s="50">
        <v>0.22485207100591717</v>
      </c>
      <c r="F230" s="15"/>
      <c r="G230" s="5"/>
    </row>
    <row r="231" spans="1:7" ht="14.5" customHeight="1" x14ac:dyDescent="0.3">
      <c r="A231" s="19" t="s">
        <v>18</v>
      </c>
      <c r="B231" s="95">
        <v>2.8169014084507043E-2</v>
      </c>
      <c r="C231" s="95">
        <v>4.3165467625899283E-2</v>
      </c>
      <c r="D231" s="95">
        <v>0.14393939393939395</v>
      </c>
      <c r="E231" s="50">
        <v>5.46875E-2</v>
      </c>
      <c r="F231" s="15"/>
      <c r="G231" s="5"/>
    </row>
    <row r="232" spans="1:7" ht="14.5" customHeight="1" x14ac:dyDescent="0.3">
      <c r="A232" s="31" t="s">
        <v>50</v>
      </c>
      <c r="B232" s="95">
        <v>0.42499999999999999</v>
      </c>
      <c r="C232" s="95">
        <v>0.4845360824742268</v>
      </c>
      <c r="D232" s="95">
        <v>1.1403508771929824</v>
      </c>
      <c r="E232" s="141">
        <v>1.25</v>
      </c>
      <c r="F232" s="15"/>
      <c r="G232" s="5"/>
    </row>
    <row r="233" spans="1:7" x14ac:dyDescent="0.3">
      <c r="A233" s="23" t="s">
        <v>23</v>
      </c>
      <c r="B233" s="24"/>
      <c r="C233" s="24"/>
      <c r="D233" s="24"/>
    </row>
    <row r="234" spans="1:7" ht="40.5" customHeight="1" x14ac:dyDescent="0.3">
      <c r="A234" s="677" t="s">
        <v>51</v>
      </c>
      <c r="B234" s="677"/>
      <c r="C234" s="677"/>
      <c r="D234" s="45"/>
    </row>
    <row r="235" spans="1:7" x14ac:dyDescent="0.3">
      <c r="A235" s="677"/>
      <c r="B235" s="677"/>
      <c r="C235" s="677"/>
    </row>
    <row r="236" spans="1:7" x14ac:dyDescent="0.3">
      <c r="A236" s="6" t="s">
        <v>1</v>
      </c>
      <c r="B236" s="7">
        <v>2020</v>
      </c>
      <c r="C236" s="7">
        <v>2021</v>
      </c>
    </row>
    <row r="237" spans="1:7" x14ac:dyDescent="0.3">
      <c r="A237" s="6" t="s">
        <v>2</v>
      </c>
    </row>
    <row r="238" spans="1:7" x14ac:dyDescent="0.3">
      <c r="A238" s="6" t="s">
        <v>3</v>
      </c>
    </row>
    <row r="239" spans="1:7" x14ac:dyDescent="0.3">
      <c r="A239" s="6" t="s">
        <v>4</v>
      </c>
    </row>
    <row r="240" spans="1:7" x14ac:dyDescent="0.3">
      <c r="A240" s="6" t="s">
        <v>5</v>
      </c>
    </row>
    <row r="241" spans="1:1" x14ac:dyDescent="0.3">
      <c r="A241" s="6" t="s">
        <v>6</v>
      </c>
    </row>
    <row r="242" spans="1:1" x14ac:dyDescent="0.3">
      <c r="A242" s="6" t="s">
        <v>7</v>
      </c>
    </row>
    <row r="243" spans="1:1" x14ac:dyDescent="0.3">
      <c r="A243" s="6" t="s">
        <v>8</v>
      </c>
    </row>
    <row r="244" spans="1:1" x14ac:dyDescent="0.3">
      <c r="A244" s="6" t="s">
        <v>9</v>
      </c>
    </row>
    <row r="245" spans="1:1" x14ac:dyDescent="0.3">
      <c r="A245" s="6" t="s">
        <v>11</v>
      </c>
    </row>
    <row r="246" spans="1:1" x14ac:dyDescent="0.3">
      <c r="A246" s="6" t="s">
        <v>16</v>
      </c>
    </row>
  </sheetData>
  <mergeCells count="9">
    <mergeCell ref="G201:J201"/>
    <mergeCell ref="A234:C234"/>
    <mergeCell ref="A235:C235"/>
    <mergeCell ref="A28:C28"/>
    <mergeCell ref="A29:C29"/>
    <mergeCell ref="A138:C138"/>
    <mergeCell ref="A159:C159"/>
    <mergeCell ref="A180:C180"/>
    <mergeCell ref="A201:C201"/>
  </mergeCells>
  <printOptions horizontalCentered="1"/>
  <pageMargins left="0.39370078740157483" right="0.39370078740157483" top="0.59055118110236227" bottom="0.59055118110236227" header="0.51181102362204722" footer="0.51181102362204722"/>
  <pageSetup paperSize="9" orientation="portrait" r:id="rId1"/>
  <headerFooter alignWithMargins="0">
    <oddFooter>&amp;L&amp;1#&amp;"Tahoma"&amp;9&amp;KCF022BC2 – Usage restreint</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576A70-2B8B-4286-8810-1B88E6F3E1FF}">
  <dimension ref="A7:J35"/>
  <sheetViews>
    <sheetView topLeftCell="A3" workbookViewId="0">
      <selection activeCell="A4" sqref="A4"/>
    </sheetView>
  </sheetViews>
  <sheetFormatPr baseColWidth="10" defaultColWidth="8.54296875" defaultRowHeight="15.5" x14ac:dyDescent="0.35"/>
  <cols>
    <col min="1" max="1" width="67.54296875" style="252" customWidth="1"/>
    <col min="2" max="2" width="8.1796875" style="217" customWidth="1"/>
    <col min="3" max="3" width="16.54296875" style="217" customWidth="1"/>
    <col min="4" max="4" width="12.81640625" style="217" bestFit="1" customWidth="1"/>
    <col min="5" max="6" width="12.453125" style="217" customWidth="1"/>
    <col min="7" max="7" width="11.54296875" style="217" bestFit="1" customWidth="1"/>
    <col min="8" max="16384" width="8.54296875" style="217"/>
  </cols>
  <sheetData>
    <row r="7" spans="1:10" ht="19.5" x14ac:dyDescent="0.35">
      <c r="A7" s="701" t="s">
        <v>210</v>
      </c>
      <c r="B7" s="701"/>
      <c r="C7" s="701"/>
      <c r="D7" s="159"/>
      <c r="E7" s="253"/>
      <c r="F7" s="253"/>
      <c r="G7" s="253"/>
    </row>
    <row r="8" spans="1:10" ht="14.5" x14ac:dyDescent="0.35">
      <c r="A8" s="718"/>
      <c r="B8" s="718"/>
      <c r="C8" s="718"/>
      <c r="D8" s="718"/>
      <c r="E8" s="718"/>
      <c r="F8" s="718"/>
      <c r="G8" s="718"/>
    </row>
    <row r="9" spans="1:10" ht="14.5" x14ac:dyDescent="0.35">
      <c r="A9" s="328" t="s">
        <v>85</v>
      </c>
      <c r="B9" s="328"/>
      <c r="C9" s="219" t="s">
        <v>156</v>
      </c>
      <c r="D9" s="263">
        <v>2019</v>
      </c>
      <c r="E9" s="328">
        <v>2021</v>
      </c>
      <c r="F9" s="328">
        <v>2022</v>
      </c>
      <c r="G9" s="669">
        <v>2023</v>
      </c>
    </row>
    <row r="10" spans="1:10" ht="23" x14ac:dyDescent="0.35">
      <c r="A10" s="329" t="s">
        <v>211</v>
      </c>
      <c r="B10" s="719" t="s">
        <v>212</v>
      </c>
      <c r="C10" s="722" t="s">
        <v>213</v>
      </c>
      <c r="D10" s="246"/>
      <c r="E10" s="247"/>
      <c r="F10" s="247"/>
      <c r="G10" s="248"/>
    </row>
    <row r="11" spans="1:10" ht="14.5" x14ac:dyDescent="0.35">
      <c r="A11" s="226" t="s">
        <v>175</v>
      </c>
      <c r="B11" s="720"/>
      <c r="C11" s="723"/>
      <c r="D11" s="330">
        <v>221311</v>
      </c>
      <c r="E11" s="331">
        <v>259011</v>
      </c>
      <c r="F11" s="331">
        <v>269837</v>
      </c>
      <c r="G11" s="332">
        <v>285988</v>
      </c>
    </row>
    <row r="12" spans="1:10" ht="14.5" x14ac:dyDescent="0.35">
      <c r="A12" s="333" t="s">
        <v>214</v>
      </c>
      <c r="B12" s="720"/>
      <c r="C12" s="723"/>
      <c r="D12" s="334">
        <v>49.9</v>
      </c>
      <c r="E12" s="335">
        <v>55.3</v>
      </c>
      <c r="F12" s="335">
        <v>52.9</v>
      </c>
      <c r="G12" s="336">
        <v>49.3</v>
      </c>
    </row>
    <row r="13" spans="1:10" ht="14.5" x14ac:dyDescent="0.35">
      <c r="A13" s="337" t="s">
        <v>215</v>
      </c>
      <c r="B13" s="720"/>
      <c r="C13" s="723"/>
      <c r="D13" s="338">
        <v>542</v>
      </c>
      <c r="E13" s="223">
        <v>578.4</v>
      </c>
      <c r="F13" s="223">
        <v>543.5</v>
      </c>
      <c r="G13" s="225">
        <v>452.8</v>
      </c>
    </row>
    <row r="14" spans="1:10" ht="14.5" x14ac:dyDescent="0.35">
      <c r="A14" s="339" t="s">
        <v>216</v>
      </c>
      <c r="B14" s="720"/>
      <c r="C14" s="723"/>
      <c r="D14" s="340"/>
      <c r="E14" s="341"/>
      <c r="F14" s="341"/>
      <c r="G14" s="342"/>
    </row>
    <row r="15" spans="1:10" ht="14.5" x14ac:dyDescent="0.35">
      <c r="A15" s="315" t="s">
        <v>217</v>
      </c>
      <c r="B15" s="720"/>
      <c r="C15" s="723"/>
      <c r="D15" s="343">
        <v>66778</v>
      </c>
      <c r="E15" s="331">
        <v>21716</v>
      </c>
      <c r="F15" s="331">
        <v>36039</v>
      </c>
      <c r="G15" s="332" t="s">
        <v>218</v>
      </c>
      <c r="J15" s="344"/>
    </row>
    <row r="16" spans="1:10" ht="14.5" x14ac:dyDescent="0.35">
      <c r="A16" s="345" t="s">
        <v>219</v>
      </c>
      <c r="B16" s="720"/>
      <c r="C16" s="723"/>
      <c r="D16" s="224">
        <v>1.5</v>
      </c>
      <c r="E16" s="233">
        <v>0.5</v>
      </c>
      <c r="F16" s="233">
        <v>0.7</v>
      </c>
      <c r="G16" s="346">
        <v>0.58919999999999995</v>
      </c>
    </row>
    <row r="17" spans="1:7" ht="14.5" x14ac:dyDescent="0.35">
      <c r="A17" s="236" t="s">
        <v>193</v>
      </c>
      <c r="B17" s="720"/>
      <c r="C17" s="723"/>
      <c r="D17" s="340"/>
      <c r="E17" s="341"/>
      <c r="F17" s="341"/>
      <c r="G17" s="347"/>
    </row>
    <row r="18" spans="1:7" ht="14.5" x14ac:dyDescent="0.35">
      <c r="A18" s="348" t="s">
        <v>175</v>
      </c>
      <c r="B18" s="720"/>
      <c r="C18" s="723"/>
      <c r="D18" s="285">
        <v>1.75</v>
      </c>
      <c r="E18" s="283">
        <v>0.73</v>
      </c>
      <c r="F18" s="283">
        <v>1.25</v>
      </c>
      <c r="G18" s="349">
        <v>1.23</v>
      </c>
    </row>
    <row r="19" spans="1:7" ht="14.5" x14ac:dyDescent="0.35">
      <c r="A19" s="350" t="s">
        <v>220</v>
      </c>
      <c r="B19" s="720"/>
      <c r="C19" s="723"/>
      <c r="D19" s="232">
        <v>4.0000000000000003E-5</v>
      </c>
      <c r="E19" s="233">
        <v>2.0000000000000002E-5</v>
      </c>
      <c r="F19" s="233">
        <v>3.0000000000000001E-5</v>
      </c>
      <c r="G19" s="351">
        <v>2.2363636363636363E-5</v>
      </c>
    </row>
    <row r="20" spans="1:7" ht="14.5" x14ac:dyDescent="0.35">
      <c r="A20" s="236" t="s">
        <v>221</v>
      </c>
      <c r="B20" s="720"/>
      <c r="C20" s="723"/>
      <c r="D20" s="340"/>
      <c r="E20" s="341"/>
      <c r="F20" s="341"/>
      <c r="G20" s="342"/>
    </row>
    <row r="21" spans="1:7" ht="14.5" x14ac:dyDescent="0.35">
      <c r="A21" s="348" t="s">
        <v>182</v>
      </c>
      <c r="B21" s="720"/>
      <c r="C21" s="723"/>
      <c r="D21" s="285">
        <v>8.84</v>
      </c>
      <c r="E21" s="283">
        <v>7.97</v>
      </c>
      <c r="F21" s="283">
        <v>7.21</v>
      </c>
      <c r="G21" s="349">
        <v>7.12</v>
      </c>
    </row>
    <row r="22" spans="1:7" ht="14.5" x14ac:dyDescent="0.35">
      <c r="A22" s="350" t="s">
        <v>222</v>
      </c>
      <c r="B22" s="720"/>
      <c r="C22" s="723"/>
      <c r="D22" s="232">
        <v>2.0000000000000001E-4</v>
      </c>
      <c r="E22" s="233">
        <v>1.7000000000000001E-4</v>
      </c>
      <c r="F22" s="233">
        <v>1.4999999999999999E-4</v>
      </c>
      <c r="G22" s="351">
        <v>1.2945454545454545E-4</v>
      </c>
    </row>
    <row r="23" spans="1:7" ht="14.5" x14ac:dyDescent="0.35">
      <c r="A23" s="236" t="s">
        <v>223</v>
      </c>
      <c r="B23" s="720"/>
      <c r="C23" s="723"/>
      <c r="D23" s="352"/>
      <c r="E23" s="353"/>
      <c r="F23" s="353"/>
      <c r="G23" s="354"/>
    </row>
    <row r="24" spans="1:7" ht="14.5" x14ac:dyDescent="0.35">
      <c r="A24" s="348" t="s">
        <v>182</v>
      </c>
      <c r="B24" s="720"/>
      <c r="C24" s="723"/>
      <c r="D24" s="355" t="s">
        <v>118</v>
      </c>
      <c r="E24" s="356" t="s">
        <v>118</v>
      </c>
      <c r="F24" s="356" t="s">
        <v>118</v>
      </c>
      <c r="G24" s="357">
        <v>0.35</v>
      </c>
    </row>
    <row r="25" spans="1:7" ht="14.5" x14ac:dyDescent="0.35">
      <c r="A25" s="350" t="s">
        <v>222</v>
      </c>
      <c r="B25" s="720"/>
      <c r="C25" s="723"/>
      <c r="D25" s="358" t="s">
        <v>118</v>
      </c>
      <c r="E25" s="353" t="s">
        <v>118</v>
      </c>
      <c r="F25" s="353" t="s">
        <v>118</v>
      </c>
      <c r="G25" s="359">
        <v>6.3636363636363634E-6</v>
      </c>
    </row>
    <row r="26" spans="1:7" ht="14.5" x14ac:dyDescent="0.35">
      <c r="A26" s="236" t="s">
        <v>224</v>
      </c>
      <c r="B26" s="720"/>
      <c r="C26" s="723"/>
      <c r="D26" s="352"/>
      <c r="E26" s="353"/>
      <c r="F26" s="353"/>
      <c r="G26" s="354"/>
    </row>
    <row r="27" spans="1:7" ht="14.5" x14ac:dyDescent="0.35">
      <c r="A27" s="348" t="s">
        <v>182</v>
      </c>
      <c r="B27" s="720"/>
      <c r="C27" s="723"/>
      <c r="D27" s="360" t="s">
        <v>118</v>
      </c>
      <c r="E27" s="361" t="s">
        <v>118</v>
      </c>
      <c r="F27" s="361" t="s">
        <v>118</v>
      </c>
      <c r="G27" s="357">
        <v>0.25</v>
      </c>
    </row>
    <row r="28" spans="1:7" ht="14.5" x14ac:dyDescent="0.35">
      <c r="A28" s="350" t="s">
        <v>187</v>
      </c>
      <c r="B28" s="720"/>
      <c r="C28" s="723"/>
      <c r="D28" s="352" t="s">
        <v>118</v>
      </c>
      <c r="E28" s="362" t="s">
        <v>118</v>
      </c>
      <c r="F28" s="362" t="s">
        <v>118</v>
      </c>
      <c r="G28" s="363">
        <v>4.5454545454545455E-6</v>
      </c>
    </row>
    <row r="29" spans="1:7" ht="14.5" x14ac:dyDescent="0.35">
      <c r="A29" s="236" t="s">
        <v>225</v>
      </c>
      <c r="B29" s="720"/>
      <c r="C29" s="723"/>
      <c r="D29" s="340"/>
      <c r="E29" s="341"/>
      <c r="F29" s="341"/>
      <c r="G29" s="342"/>
    </row>
    <row r="30" spans="1:7" ht="14.5" x14ac:dyDescent="0.35">
      <c r="A30" s="348" t="s">
        <v>182</v>
      </c>
      <c r="B30" s="720"/>
      <c r="C30" s="723"/>
      <c r="D30" s="285">
        <v>67.180000000000007</v>
      </c>
      <c r="E30" s="283">
        <v>33.159999999999997</v>
      </c>
      <c r="F30" s="256">
        <v>36.840000000000003</v>
      </c>
      <c r="G30" s="357">
        <v>34.659999999999997</v>
      </c>
    </row>
    <row r="31" spans="1:7" ht="14.5" x14ac:dyDescent="0.35">
      <c r="A31" s="350" t="s">
        <v>187</v>
      </c>
      <c r="B31" s="721"/>
      <c r="C31" s="724"/>
      <c r="D31" s="232">
        <v>1.49E-3</v>
      </c>
      <c r="E31" s="233">
        <v>6.9999999999999999E-4</v>
      </c>
      <c r="F31" s="233">
        <v>6.9999999999999999E-4</v>
      </c>
      <c r="G31" s="240">
        <v>5.9999999999999995E-4</v>
      </c>
    </row>
    <row r="32" spans="1:7" ht="14.5" x14ac:dyDescent="0.35">
      <c r="A32" s="725" t="s">
        <v>226</v>
      </c>
      <c r="B32" s="725"/>
      <c r="C32" s="725"/>
      <c r="D32" s="725"/>
      <c r="E32" s="725"/>
      <c r="F32" s="725"/>
      <c r="G32" s="725"/>
    </row>
    <row r="35" spans="1:3" ht="15" x14ac:dyDescent="0.35">
      <c r="A35" s="364"/>
      <c r="B35" s="364"/>
      <c r="C35" s="364"/>
    </row>
  </sheetData>
  <mergeCells count="5">
    <mergeCell ref="A7:C7"/>
    <mergeCell ref="A8:G8"/>
    <mergeCell ref="B10:B31"/>
    <mergeCell ref="C10:C31"/>
    <mergeCell ref="A32:G32"/>
  </mergeCell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E98E72-A7AC-4505-BA47-3E2373AD7674}">
  <dimension ref="A7:AA36"/>
  <sheetViews>
    <sheetView workbookViewId="0">
      <selection activeCell="A2" sqref="A2"/>
    </sheetView>
  </sheetViews>
  <sheetFormatPr baseColWidth="10" defaultColWidth="8.54296875" defaultRowHeight="14.5" x14ac:dyDescent="0.35"/>
  <cols>
    <col min="1" max="1" width="16.54296875" style="365" customWidth="1"/>
    <col min="2" max="2" width="11.453125" style="365" customWidth="1"/>
    <col min="3" max="3" width="12.81640625" style="365" customWidth="1"/>
    <col min="4" max="4" width="14.81640625" style="365" customWidth="1"/>
    <col min="5" max="5" width="13.453125" style="365" customWidth="1"/>
    <col min="6" max="6" width="23.54296875" style="365" customWidth="1"/>
    <col min="7" max="7" width="9.54296875" style="365" customWidth="1"/>
    <col min="8" max="16384" width="8.54296875" style="365"/>
  </cols>
  <sheetData>
    <row r="7" spans="1:7" ht="19.5" x14ac:dyDescent="0.35">
      <c r="A7" s="728" t="s">
        <v>227</v>
      </c>
      <c r="B7" s="728"/>
      <c r="C7" s="728"/>
      <c r="D7" s="728"/>
    </row>
    <row r="9" spans="1:7" ht="14.5" customHeight="1" x14ac:dyDescent="0.35">
      <c r="A9" s="729" t="s">
        <v>228</v>
      </c>
      <c r="B9" s="729"/>
      <c r="C9" s="729"/>
      <c r="D9" s="729"/>
      <c r="E9" s="729"/>
      <c r="F9" s="729"/>
      <c r="G9" s="729"/>
    </row>
    <row r="11" spans="1:7" x14ac:dyDescent="0.35">
      <c r="C11" s="253"/>
      <c r="D11" s="253"/>
      <c r="E11" s="253"/>
      <c r="F11" s="702" t="s">
        <v>229</v>
      </c>
      <c r="G11" s="253"/>
    </row>
    <row r="12" spans="1:7" ht="14.5" customHeight="1" x14ac:dyDescent="0.35">
      <c r="A12" s="731" t="s">
        <v>230</v>
      </c>
      <c r="B12" s="731" t="s">
        <v>231</v>
      </c>
      <c r="C12" s="702" t="s">
        <v>232</v>
      </c>
      <c r="D12" s="702"/>
      <c r="E12" s="702"/>
      <c r="F12" s="702"/>
      <c r="G12" s="702" t="s">
        <v>233</v>
      </c>
    </row>
    <row r="13" spans="1:7" ht="23" x14ac:dyDescent="0.35">
      <c r="A13" s="731"/>
      <c r="B13" s="731"/>
      <c r="C13" s="367" t="s">
        <v>234</v>
      </c>
      <c r="D13" s="367" t="s">
        <v>235</v>
      </c>
      <c r="E13" s="367" t="s">
        <v>236</v>
      </c>
      <c r="F13" s="730"/>
      <c r="G13" s="730"/>
    </row>
    <row r="14" spans="1:7" x14ac:dyDescent="0.35">
      <c r="A14" s="731"/>
      <c r="B14" s="731"/>
      <c r="C14" s="368" t="s">
        <v>237</v>
      </c>
      <c r="D14" s="368" t="s">
        <v>237</v>
      </c>
      <c r="E14" s="368" t="s">
        <v>237</v>
      </c>
      <c r="F14" s="368" t="s">
        <v>237</v>
      </c>
      <c r="G14" s="368" t="s">
        <v>237</v>
      </c>
    </row>
    <row r="15" spans="1:7" x14ac:dyDescent="0.35">
      <c r="A15" s="708"/>
      <c r="B15" s="708"/>
      <c r="C15" s="369" t="s">
        <v>238</v>
      </c>
      <c r="D15" s="369" t="s">
        <v>238</v>
      </c>
      <c r="E15" s="369" t="s">
        <v>238</v>
      </c>
      <c r="F15" s="369" t="s">
        <v>113</v>
      </c>
      <c r="G15" s="369" t="s">
        <v>239</v>
      </c>
    </row>
    <row r="16" spans="1:7" x14ac:dyDescent="0.35">
      <c r="A16" s="732" t="s">
        <v>240</v>
      </c>
      <c r="B16" s="667">
        <v>2023</v>
      </c>
      <c r="C16" s="370">
        <v>16883</v>
      </c>
      <c r="D16" s="370">
        <v>2155</v>
      </c>
      <c r="E16" s="370">
        <v>10688</v>
      </c>
      <c r="F16" s="371">
        <v>0.99</v>
      </c>
      <c r="G16" s="372">
        <v>46833.7</v>
      </c>
    </row>
    <row r="17" spans="1:27" x14ac:dyDescent="0.35">
      <c r="A17" s="686"/>
      <c r="B17" s="668">
        <v>2022</v>
      </c>
      <c r="C17" s="374">
        <v>20899</v>
      </c>
      <c r="D17" s="374">
        <v>3229</v>
      </c>
      <c r="E17" s="374">
        <v>9871</v>
      </c>
      <c r="F17" s="375">
        <v>99</v>
      </c>
      <c r="G17" s="374">
        <v>38999</v>
      </c>
    </row>
    <row r="18" spans="1:27" x14ac:dyDescent="0.35">
      <c r="A18" s="686"/>
      <c r="B18" s="668">
        <v>2021</v>
      </c>
      <c r="C18" s="374">
        <v>25071</v>
      </c>
      <c r="D18" s="374">
        <v>3823</v>
      </c>
      <c r="E18" s="374">
        <v>9616</v>
      </c>
      <c r="F18" s="375">
        <v>99</v>
      </c>
      <c r="G18" s="374">
        <v>37090</v>
      </c>
    </row>
    <row r="19" spans="1:27" x14ac:dyDescent="0.35">
      <c r="A19" s="686"/>
      <c r="B19" s="373">
        <v>2019</v>
      </c>
      <c r="C19" s="374">
        <v>31708</v>
      </c>
      <c r="D19" s="374">
        <v>2718</v>
      </c>
      <c r="E19" s="374">
        <v>10390</v>
      </c>
      <c r="F19" s="375">
        <v>86</v>
      </c>
      <c r="G19" s="374">
        <v>74874</v>
      </c>
    </row>
    <row r="20" spans="1:27" x14ac:dyDescent="0.35">
      <c r="A20" s="686" t="s">
        <v>241</v>
      </c>
      <c r="B20" s="667">
        <v>2023</v>
      </c>
      <c r="C20" s="370">
        <v>8322</v>
      </c>
      <c r="D20" s="370">
        <v>1047</v>
      </c>
      <c r="E20" s="370">
        <v>476</v>
      </c>
      <c r="F20" s="376">
        <v>100</v>
      </c>
      <c r="G20" s="372">
        <v>22938.1</v>
      </c>
    </row>
    <row r="21" spans="1:27" x14ac:dyDescent="0.35">
      <c r="A21" s="686"/>
      <c r="B21" s="668">
        <v>2022</v>
      </c>
      <c r="C21" s="374">
        <v>13459</v>
      </c>
      <c r="D21" s="374">
        <v>1731</v>
      </c>
      <c r="E21" s="374">
        <v>458</v>
      </c>
      <c r="F21" s="375">
        <v>100</v>
      </c>
      <c r="G21" s="374">
        <v>15803</v>
      </c>
    </row>
    <row r="22" spans="1:27" x14ac:dyDescent="0.35">
      <c r="A22" s="686"/>
      <c r="B22" s="668">
        <v>2021</v>
      </c>
      <c r="C22" s="374">
        <v>16029</v>
      </c>
      <c r="D22" s="374">
        <v>2759</v>
      </c>
      <c r="E22" s="374">
        <v>561</v>
      </c>
      <c r="F22" s="375">
        <v>100</v>
      </c>
      <c r="G22" s="374">
        <v>37789</v>
      </c>
    </row>
    <row r="23" spans="1:27" x14ac:dyDescent="0.35">
      <c r="A23" s="686"/>
      <c r="B23" s="373">
        <v>2019</v>
      </c>
      <c r="C23" s="374">
        <v>17953</v>
      </c>
      <c r="D23" s="374">
        <v>4087</v>
      </c>
      <c r="E23" s="374">
        <v>865</v>
      </c>
      <c r="F23" s="377">
        <v>100</v>
      </c>
      <c r="G23" s="378">
        <v>57841</v>
      </c>
      <c r="J23" s="379"/>
      <c r="K23" s="380"/>
      <c r="L23" s="380"/>
      <c r="M23" s="380"/>
      <c r="N23" s="381"/>
      <c r="O23" s="379"/>
      <c r="P23" s="379"/>
      <c r="Q23" s="379"/>
      <c r="R23" s="379"/>
      <c r="S23" s="379"/>
      <c r="T23" s="379"/>
      <c r="U23" s="379"/>
      <c r="V23" s="379"/>
      <c r="W23" s="379"/>
      <c r="X23" s="379"/>
      <c r="Y23" s="382"/>
      <c r="Z23" s="379"/>
      <c r="AA23" s="379"/>
    </row>
    <row r="24" spans="1:27" x14ac:dyDescent="0.35">
      <c r="A24" s="733" t="s">
        <v>242</v>
      </c>
      <c r="B24" s="667">
        <v>2023</v>
      </c>
      <c r="C24" s="370">
        <v>10990</v>
      </c>
      <c r="D24" s="370">
        <v>1403</v>
      </c>
      <c r="E24" s="370">
        <v>5792</v>
      </c>
      <c r="F24" s="383">
        <v>100</v>
      </c>
      <c r="G24" s="372">
        <v>20554.400000000001</v>
      </c>
      <c r="N24" s="384"/>
    </row>
    <row r="25" spans="1:27" x14ac:dyDescent="0.35">
      <c r="A25" s="733"/>
      <c r="B25" s="668">
        <v>2022</v>
      </c>
      <c r="C25" s="374">
        <v>12673.5</v>
      </c>
      <c r="D25" s="374">
        <v>55</v>
      </c>
      <c r="E25" s="374">
        <v>5229</v>
      </c>
      <c r="F25" s="375">
        <v>100</v>
      </c>
      <c r="G25" s="374">
        <v>18158</v>
      </c>
    </row>
    <row r="26" spans="1:27" x14ac:dyDescent="0.35">
      <c r="A26" s="733"/>
      <c r="B26" s="668">
        <v>2021</v>
      </c>
      <c r="C26" s="374">
        <v>11900</v>
      </c>
      <c r="D26" s="374">
        <v>25</v>
      </c>
      <c r="E26" s="374">
        <v>5284</v>
      </c>
      <c r="F26" s="375">
        <v>100</v>
      </c>
      <c r="G26" s="374">
        <v>18972</v>
      </c>
    </row>
    <row r="27" spans="1:27" x14ac:dyDescent="0.35">
      <c r="A27" s="733"/>
      <c r="B27" s="373">
        <v>2019</v>
      </c>
      <c r="C27" s="374">
        <v>13522</v>
      </c>
      <c r="D27" s="374">
        <v>22</v>
      </c>
      <c r="E27" s="374">
        <v>5366</v>
      </c>
      <c r="F27" s="385" t="s">
        <v>118</v>
      </c>
      <c r="G27" s="374">
        <v>43560</v>
      </c>
    </row>
    <row r="28" spans="1:27" x14ac:dyDescent="0.35">
      <c r="A28" s="733" t="s">
        <v>243</v>
      </c>
      <c r="B28" s="667">
        <v>2023</v>
      </c>
      <c r="C28" s="370">
        <v>8666</v>
      </c>
      <c r="D28" s="370">
        <v>1452</v>
      </c>
      <c r="E28" s="370">
        <v>0</v>
      </c>
      <c r="F28" s="383">
        <v>100</v>
      </c>
      <c r="G28" s="372">
        <v>81842.899999999994</v>
      </c>
    </row>
    <row r="29" spans="1:27" x14ac:dyDescent="0.35">
      <c r="A29" s="733"/>
      <c r="B29" s="668">
        <v>2022</v>
      </c>
      <c r="C29" s="374">
        <v>7444</v>
      </c>
      <c r="D29" s="374">
        <v>1784</v>
      </c>
      <c r="E29" s="374">
        <v>0</v>
      </c>
      <c r="F29" s="375">
        <v>100</v>
      </c>
      <c r="G29" s="374">
        <v>62484</v>
      </c>
    </row>
    <row r="30" spans="1:27" x14ac:dyDescent="0.35">
      <c r="A30" s="733"/>
      <c r="B30" s="668">
        <v>2021</v>
      </c>
      <c r="C30" s="374">
        <v>5638</v>
      </c>
      <c r="D30" s="374">
        <v>1859</v>
      </c>
      <c r="E30" s="374">
        <v>0</v>
      </c>
      <c r="F30" s="375">
        <v>100</v>
      </c>
      <c r="G30" s="374">
        <v>28074</v>
      </c>
    </row>
    <row r="31" spans="1:27" x14ac:dyDescent="0.35">
      <c r="A31" s="733"/>
      <c r="B31" s="373">
        <v>2019</v>
      </c>
      <c r="C31" s="374">
        <v>9943</v>
      </c>
      <c r="D31" s="374">
        <v>2236</v>
      </c>
      <c r="E31" s="374">
        <v>0</v>
      </c>
      <c r="F31" s="386" t="s">
        <v>118</v>
      </c>
      <c r="G31" s="378">
        <v>70710</v>
      </c>
    </row>
    <row r="32" spans="1:27" x14ac:dyDescent="0.35">
      <c r="A32" s="734" t="s">
        <v>244</v>
      </c>
      <c r="B32" s="667">
        <v>2023</v>
      </c>
      <c r="C32" s="370">
        <v>44861</v>
      </c>
      <c r="D32" s="370">
        <v>6057</v>
      </c>
      <c r="E32" s="370">
        <v>16956</v>
      </c>
      <c r="F32" s="387">
        <v>0.99399999999999999</v>
      </c>
      <c r="G32" s="388">
        <v>172169</v>
      </c>
    </row>
    <row r="33" spans="1:7" x14ac:dyDescent="0.35">
      <c r="A33" s="686"/>
      <c r="B33" s="668">
        <v>2022</v>
      </c>
      <c r="C33" s="374">
        <v>54476</v>
      </c>
      <c r="D33" s="374">
        <v>6799</v>
      </c>
      <c r="E33" s="374">
        <v>15558</v>
      </c>
      <c r="F33" s="389">
        <v>99.3</v>
      </c>
      <c r="G33" s="374">
        <v>135445</v>
      </c>
    </row>
    <row r="34" spans="1:7" x14ac:dyDescent="0.35">
      <c r="A34" s="686"/>
      <c r="B34" s="668">
        <v>2021</v>
      </c>
      <c r="C34" s="374">
        <v>58638</v>
      </c>
      <c r="D34" s="374">
        <v>8467</v>
      </c>
      <c r="E34" s="374">
        <v>15461</v>
      </c>
      <c r="F34" s="389">
        <v>99.3</v>
      </c>
      <c r="G34" s="374">
        <v>121926</v>
      </c>
    </row>
    <row r="35" spans="1:7" x14ac:dyDescent="0.35">
      <c r="A35" s="686"/>
      <c r="B35" s="373">
        <v>2019</v>
      </c>
      <c r="C35" s="374">
        <v>73126</v>
      </c>
      <c r="D35" s="374">
        <v>9063</v>
      </c>
      <c r="E35" s="374">
        <v>16621</v>
      </c>
      <c r="F35" s="375">
        <v>90</v>
      </c>
      <c r="G35" s="374">
        <v>246985</v>
      </c>
    </row>
    <row r="36" spans="1:7" x14ac:dyDescent="0.35">
      <c r="A36" s="726" t="s">
        <v>245</v>
      </c>
      <c r="B36" s="727"/>
      <c r="C36" s="727"/>
      <c r="D36" s="727"/>
      <c r="E36" s="727"/>
      <c r="F36" s="727"/>
      <c r="G36" s="727"/>
    </row>
  </sheetData>
  <mergeCells count="13">
    <mergeCell ref="A36:G36"/>
    <mergeCell ref="A7:D7"/>
    <mergeCell ref="A9:G9"/>
    <mergeCell ref="F11:F13"/>
    <mergeCell ref="A12:A15"/>
    <mergeCell ref="B12:B15"/>
    <mergeCell ref="C12:E12"/>
    <mergeCell ref="G12:G13"/>
    <mergeCell ref="A16:A19"/>
    <mergeCell ref="A20:A23"/>
    <mergeCell ref="A24:A27"/>
    <mergeCell ref="A28:A31"/>
    <mergeCell ref="A32:A35"/>
  </mergeCell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A9E638-2D5A-4A00-8F9B-F79E7129209E}">
  <dimension ref="A7:AP36"/>
  <sheetViews>
    <sheetView workbookViewId="0">
      <selection activeCell="A2" sqref="A2"/>
    </sheetView>
  </sheetViews>
  <sheetFormatPr baseColWidth="10" defaultColWidth="8.54296875" defaultRowHeight="14.5" x14ac:dyDescent="0.35"/>
  <cols>
    <col min="1" max="1" width="16.54296875" style="365" customWidth="1"/>
    <col min="2" max="2" width="8.54296875" style="365"/>
    <col min="3" max="3" width="12.6328125" style="365" customWidth="1"/>
    <col min="4" max="4" width="9.54296875" style="365" customWidth="1"/>
    <col min="5" max="5" width="10.81640625" style="365" customWidth="1"/>
    <col min="6" max="6" width="9.453125" style="365" customWidth="1"/>
    <col min="7" max="7" width="7.81640625" style="365" customWidth="1"/>
    <col min="8" max="8" width="11" style="365" bestFit="1" customWidth="1"/>
    <col min="9" max="9" width="8.81640625" style="365" customWidth="1"/>
    <col min="10" max="10" width="6.54296875" style="365" customWidth="1"/>
    <col min="11" max="11" width="8.54296875" style="365"/>
    <col min="12" max="12" width="9.54296875" style="365" customWidth="1"/>
    <col min="13" max="13" width="8.81640625" style="365" customWidth="1"/>
    <col min="14" max="14" width="9.1796875" style="365" customWidth="1"/>
    <col min="15" max="15" width="9" style="365" customWidth="1"/>
    <col min="16" max="16" width="9.453125" style="365" customWidth="1"/>
    <col min="17" max="17" width="9.54296875" style="365" customWidth="1"/>
    <col min="18" max="18" width="9.453125" style="365" customWidth="1"/>
    <col min="19" max="19" width="6.81640625" style="365" customWidth="1"/>
    <col min="20" max="20" width="9.81640625" style="390" customWidth="1"/>
    <col min="21" max="21" width="10.453125" style="365" customWidth="1"/>
    <col min="22" max="22" width="12.453125" style="365" customWidth="1"/>
    <col min="23" max="16384" width="8.54296875" style="365"/>
  </cols>
  <sheetData>
    <row r="7" spans="1:22" ht="19.5" x14ac:dyDescent="0.35">
      <c r="A7" s="728" t="s">
        <v>227</v>
      </c>
      <c r="B7" s="728"/>
    </row>
    <row r="9" spans="1:22" x14ac:dyDescent="0.35">
      <c r="A9" s="729" t="s">
        <v>228</v>
      </c>
      <c r="B9" s="729"/>
      <c r="C9" s="729"/>
      <c r="D9" s="729"/>
      <c r="E9" s="729"/>
      <c r="F9" s="729"/>
      <c r="G9" s="729"/>
      <c r="H9" s="729"/>
      <c r="I9" s="729"/>
      <c r="J9" s="729"/>
      <c r="K9" s="729"/>
      <c r="L9" s="729"/>
      <c r="M9" s="729"/>
      <c r="N9" s="729"/>
      <c r="O9" s="729"/>
      <c r="P9" s="729"/>
      <c r="Q9" s="729"/>
      <c r="R9" s="729"/>
      <c r="S9" s="729"/>
      <c r="T9" s="729"/>
      <c r="U9" s="729"/>
      <c r="V9" s="729"/>
    </row>
    <row r="11" spans="1:22" x14ac:dyDescent="0.35">
      <c r="C11" s="253"/>
      <c r="D11" s="253"/>
      <c r="E11" s="253"/>
      <c r="F11" s="253"/>
      <c r="G11" s="253"/>
      <c r="H11" s="253"/>
      <c r="I11" s="253"/>
      <c r="J11" s="253"/>
      <c r="K11" s="253"/>
      <c r="L11" s="253"/>
      <c r="M11" s="253"/>
      <c r="N11" s="253"/>
      <c r="O11" s="253"/>
      <c r="P11" s="253"/>
      <c r="Q11" s="253"/>
      <c r="R11" s="253"/>
      <c r="S11" s="253"/>
      <c r="T11" s="391"/>
      <c r="U11" s="253"/>
      <c r="V11" s="253"/>
    </row>
    <row r="12" spans="1:22" x14ac:dyDescent="0.35">
      <c r="A12" s="731" t="s">
        <v>230</v>
      </c>
      <c r="B12" s="731" t="s">
        <v>231</v>
      </c>
      <c r="C12" s="702" t="s">
        <v>246</v>
      </c>
      <c r="D12" s="702"/>
      <c r="E12" s="702"/>
      <c r="F12" s="702"/>
      <c r="G12" s="702"/>
      <c r="H12" s="702" t="s">
        <v>247</v>
      </c>
      <c r="I12" s="702"/>
      <c r="J12" s="702"/>
      <c r="K12" s="702"/>
      <c r="L12" s="702" t="s">
        <v>248</v>
      </c>
      <c r="M12" s="702"/>
      <c r="N12" s="702"/>
      <c r="O12" s="702"/>
      <c r="P12" s="702" t="s">
        <v>249</v>
      </c>
      <c r="Q12" s="702"/>
      <c r="R12" s="702"/>
      <c r="S12" s="702"/>
      <c r="T12" s="702" t="s">
        <v>250</v>
      </c>
      <c r="U12" s="702"/>
      <c r="V12" s="702"/>
    </row>
    <row r="13" spans="1:22" x14ac:dyDescent="0.35">
      <c r="A13" s="731"/>
      <c r="B13" s="731"/>
      <c r="C13" s="730"/>
      <c r="D13" s="730"/>
      <c r="E13" s="730"/>
      <c r="F13" s="730"/>
      <c r="G13" s="730"/>
      <c r="H13" s="730"/>
      <c r="I13" s="730"/>
      <c r="J13" s="730"/>
      <c r="K13" s="730"/>
      <c r="L13" s="730"/>
      <c r="M13" s="730"/>
      <c r="N13" s="730"/>
      <c r="O13" s="730"/>
      <c r="P13" s="730"/>
      <c r="Q13" s="730"/>
      <c r="R13" s="730"/>
      <c r="S13" s="730"/>
      <c r="T13" s="730"/>
      <c r="U13" s="730"/>
      <c r="V13" s="730"/>
    </row>
    <row r="14" spans="1:22" ht="115" x14ac:dyDescent="0.35">
      <c r="A14" s="731"/>
      <c r="B14" s="731"/>
      <c r="C14" s="368" t="s">
        <v>237</v>
      </c>
      <c r="D14" s="368" t="s">
        <v>251</v>
      </c>
      <c r="E14" s="368" t="s">
        <v>252</v>
      </c>
      <c r="F14" s="368" t="s">
        <v>253</v>
      </c>
      <c r="G14" s="368" t="s">
        <v>254</v>
      </c>
      <c r="H14" s="368" t="s">
        <v>237</v>
      </c>
      <c r="I14" s="368" t="s">
        <v>252</v>
      </c>
      <c r="J14" s="368" t="s">
        <v>253</v>
      </c>
      <c r="K14" s="368" t="s">
        <v>254</v>
      </c>
      <c r="L14" s="368" t="s">
        <v>237</v>
      </c>
      <c r="M14" s="368" t="s">
        <v>252</v>
      </c>
      <c r="N14" s="368" t="s">
        <v>253</v>
      </c>
      <c r="O14" s="368" t="s">
        <v>254</v>
      </c>
      <c r="P14" s="368" t="s">
        <v>237</v>
      </c>
      <c r="Q14" s="368" t="s">
        <v>252</v>
      </c>
      <c r="R14" s="368" t="s">
        <v>253</v>
      </c>
      <c r="S14" s="368" t="s">
        <v>254</v>
      </c>
      <c r="T14" s="392" t="s">
        <v>237</v>
      </c>
      <c r="U14" s="368" t="s">
        <v>255</v>
      </c>
      <c r="V14" s="368" t="s">
        <v>256</v>
      </c>
    </row>
    <row r="15" spans="1:22" s="395" customFormat="1" ht="23" x14ac:dyDescent="0.35">
      <c r="A15" s="708"/>
      <c r="B15" s="708"/>
      <c r="C15" s="393" t="s">
        <v>257</v>
      </c>
      <c r="D15" s="393" t="s">
        <v>113</v>
      </c>
      <c r="E15" s="393" t="s">
        <v>113</v>
      </c>
      <c r="F15" s="393" t="s">
        <v>113</v>
      </c>
      <c r="G15" s="393" t="s">
        <v>113</v>
      </c>
      <c r="H15" s="393" t="s">
        <v>257</v>
      </c>
      <c r="I15" s="393" t="s">
        <v>113</v>
      </c>
      <c r="J15" s="393" t="s">
        <v>113</v>
      </c>
      <c r="K15" s="393" t="s">
        <v>113</v>
      </c>
      <c r="L15" s="393" t="s">
        <v>257</v>
      </c>
      <c r="M15" s="393" t="s">
        <v>113</v>
      </c>
      <c r="N15" s="393" t="s">
        <v>113</v>
      </c>
      <c r="O15" s="393" t="s">
        <v>113</v>
      </c>
      <c r="P15" s="393" t="s">
        <v>257</v>
      </c>
      <c r="Q15" s="393" t="s">
        <v>113</v>
      </c>
      <c r="R15" s="393" t="s">
        <v>113</v>
      </c>
      <c r="S15" s="393" t="s">
        <v>113</v>
      </c>
      <c r="T15" s="394" t="s">
        <v>257</v>
      </c>
      <c r="U15" s="393" t="s">
        <v>113</v>
      </c>
      <c r="V15" s="393" t="s">
        <v>258</v>
      </c>
    </row>
    <row r="16" spans="1:22" s="400" customFormat="1" x14ac:dyDescent="0.35">
      <c r="A16" s="732" t="s">
        <v>240</v>
      </c>
      <c r="B16" s="667">
        <v>2023</v>
      </c>
      <c r="C16" s="396">
        <v>41621</v>
      </c>
      <c r="D16" s="397">
        <v>61.4</v>
      </c>
      <c r="E16" s="397">
        <v>37.6</v>
      </c>
      <c r="F16" s="397">
        <v>0.1</v>
      </c>
      <c r="G16" s="397">
        <v>0.9</v>
      </c>
      <c r="H16" s="397">
        <v>32030</v>
      </c>
      <c r="I16" s="397">
        <v>100</v>
      </c>
      <c r="J16" s="397">
        <v>0</v>
      </c>
      <c r="K16" s="397">
        <v>0</v>
      </c>
      <c r="L16" s="397">
        <v>4637</v>
      </c>
      <c r="M16" s="397">
        <v>100</v>
      </c>
      <c r="N16" s="397">
        <v>0</v>
      </c>
      <c r="O16" s="397">
        <v>0</v>
      </c>
      <c r="P16" s="397">
        <v>2151</v>
      </c>
      <c r="Q16" s="397">
        <v>100</v>
      </c>
      <c r="R16" s="397">
        <v>0</v>
      </c>
      <c r="S16" s="397">
        <v>0</v>
      </c>
      <c r="T16" s="397">
        <v>17631</v>
      </c>
      <c r="U16" s="398">
        <v>82</v>
      </c>
      <c r="V16" s="399">
        <v>0.81</v>
      </c>
    </row>
    <row r="17" spans="1:42" s="400" customFormat="1" x14ac:dyDescent="0.35">
      <c r="A17" s="686"/>
      <c r="B17" s="668">
        <v>2022</v>
      </c>
      <c r="C17" s="401">
        <v>52673</v>
      </c>
      <c r="D17" s="402">
        <v>44</v>
      </c>
      <c r="E17" s="403">
        <v>53.6</v>
      </c>
      <c r="F17" s="403">
        <v>0.2</v>
      </c>
      <c r="G17" s="402">
        <v>2.2000000000000002</v>
      </c>
      <c r="H17" s="402">
        <v>79641</v>
      </c>
      <c r="I17" s="402">
        <v>100</v>
      </c>
      <c r="J17" s="402">
        <v>0</v>
      </c>
      <c r="K17" s="402">
        <v>0</v>
      </c>
      <c r="L17" s="404" t="s">
        <v>118</v>
      </c>
      <c r="M17" s="404" t="s">
        <v>118</v>
      </c>
      <c r="N17" s="404" t="s">
        <v>118</v>
      </c>
      <c r="O17" s="404" t="s">
        <v>118</v>
      </c>
      <c r="P17" s="404" t="s">
        <v>118</v>
      </c>
      <c r="Q17" s="404" t="s">
        <v>118</v>
      </c>
      <c r="R17" s="404" t="s">
        <v>118</v>
      </c>
      <c r="S17" s="404" t="s">
        <v>118</v>
      </c>
      <c r="T17" s="402">
        <v>16212</v>
      </c>
      <c r="U17" s="402">
        <v>90</v>
      </c>
      <c r="V17" s="403">
        <v>0.82</v>
      </c>
    </row>
    <row r="18" spans="1:42" s="400" customFormat="1" x14ac:dyDescent="0.35">
      <c r="A18" s="686"/>
      <c r="B18" s="668">
        <v>2021</v>
      </c>
      <c r="C18" s="401">
        <v>31791</v>
      </c>
      <c r="D18" s="402">
        <v>51.3</v>
      </c>
      <c r="E18" s="403">
        <v>48</v>
      </c>
      <c r="F18" s="403">
        <v>0.4</v>
      </c>
      <c r="G18" s="402">
        <v>0.3</v>
      </c>
      <c r="H18" s="402">
        <v>65024</v>
      </c>
      <c r="I18" s="402">
        <v>100</v>
      </c>
      <c r="J18" s="402">
        <v>0</v>
      </c>
      <c r="K18" s="402">
        <v>0</v>
      </c>
      <c r="L18" s="404" t="s">
        <v>118</v>
      </c>
      <c r="M18" s="404" t="s">
        <v>118</v>
      </c>
      <c r="N18" s="404" t="s">
        <v>118</v>
      </c>
      <c r="O18" s="404" t="s">
        <v>118</v>
      </c>
      <c r="P18" s="404" t="s">
        <v>118</v>
      </c>
      <c r="Q18" s="404" t="s">
        <v>118</v>
      </c>
      <c r="R18" s="404" t="s">
        <v>118</v>
      </c>
      <c r="S18" s="404" t="s">
        <v>118</v>
      </c>
      <c r="T18" s="402">
        <v>8019</v>
      </c>
      <c r="U18" s="402">
        <v>72</v>
      </c>
      <c r="V18" s="403">
        <v>0.41</v>
      </c>
    </row>
    <row r="19" spans="1:42" x14ac:dyDescent="0.35">
      <c r="A19" s="686"/>
      <c r="B19" s="373">
        <v>2019</v>
      </c>
      <c r="C19" s="401">
        <v>19724</v>
      </c>
      <c r="D19" s="402">
        <v>44.3</v>
      </c>
      <c r="E19" s="403">
        <v>50.6</v>
      </c>
      <c r="F19" s="403">
        <v>2.8</v>
      </c>
      <c r="G19" s="402">
        <v>2.2999999999999998</v>
      </c>
      <c r="H19" s="402">
        <v>109168</v>
      </c>
      <c r="I19" s="402">
        <v>84.8</v>
      </c>
      <c r="J19" s="402">
        <v>15.2</v>
      </c>
      <c r="K19" s="402">
        <v>0</v>
      </c>
      <c r="L19" s="404" t="s">
        <v>118</v>
      </c>
      <c r="M19" s="404" t="s">
        <v>118</v>
      </c>
      <c r="N19" s="404" t="s">
        <v>118</v>
      </c>
      <c r="O19" s="404" t="s">
        <v>118</v>
      </c>
      <c r="P19" s="404" t="s">
        <v>118</v>
      </c>
      <c r="Q19" s="404" t="s">
        <v>118</v>
      </c>
      <c r="R19" s="404" t="s">
        <v>118</v>
      </c>
      <c r="S19" s="404" t="s">
        <v>118</v>
      </c>
      <c r="T19" s="402">
        <v>55268</v>
      </c>
      <c r="U19" s="402">
        <v>48</v>
      </c>
      <c r="V19" s="403">
        <v>2.89</v>
      </c>
    </row>
    <row r="20" spans="1:42" s="400" customFormat="1" x14ac:dyDescent="0.35">
      <c r="A20" s="686" t="s">
        <v>241</v>
      </c>
      <c r="B20" s="667">
        <v>2023</v>
      </c>
      <c r="C20" s="396">
        <v>6995</v>
      </c>
      <c r="D20" s="397">
        <v>29.6</v>
      </c>
      <c r="E20" s="397">
        <v>70.38000000000001</v>
      </c>
      <c r="F20" s="399">
        <v>0.02</v>
      </c>
      <c r="G20" s="397">
        <v>0</v>
      </c>
      <c r="H20" s="397">
        <v>130772</v>
      </c>
      <c r="I20" s="397">
        <v>100</v>
      </c>
      <c r="J20" s="397">
        <v>0</v>
      </c>
      <c r="K20" s="397">
        <v>0</v>
      </c>
      <c r="L20" s="397">
        <v>2362</v>
      </c>
      <c r="M20" s="397">
        <v>100</v>
      </c>
      <c r="N20" s="397">
        <v>0</v>
      </c>
      <c r="O20" s="397">
        <v>0</v>
      </c>
      <c r="P20" s="397">
        <v>2999</v>
      </c>
      <c r="Q20" s="397">
        <v>100</v>
      </c>
      <c r="R20" s="397">
        <v>0</v>
      </c>
      <c r="S20" s="397">
        <v>0</v>
      </c>
      <c r="T20" s="397">
        <v>8229</v>
      </c>
      <c r="U20" s="398">
        <v>67</v>
      </c>
      <c r="V20" s="399">
        <v>1.06</v>
      </c>
    </row>
    <row r="21" spans="1:42" s="400" customFormat="1" x14ac:dyDescent="0.35">
      <c r="A21" s="686"/>
      <c r="B21" s="668">
        <v>2022</v>
      </c>
      <c r="C21" s="401">
        <v>11545</v>
      </c>
      <c r="D21" s="402">
        <v>20.5</v>
      </c>
      <c r="E21" s="403">
        <v>79.5</v>
      </c>
      <c r="F21" s="402">
        <v>0</v>
      </c>
      <c r="G21" s="402">
        <v>0</v>
      </c>
      <c r="H21" s="402">
        <v>143854</v>
      </c>
      <c r="I21" s="402">
        <v>100</v>
      </c>
      <c r="J21" s="402">
        <v>0</v>
      </c>
      <c r="K21" s="402">
        <v>0</v>
      </c>
      <c r="L21" s="404" t="s">
        <v>118</v>
      </c>
      <c r="M21" s="404" t="s">
        <v>118</v>
      </c>
      <c r="N21" s="404" t="s">
        <v>118</v>
      </c>
      <c r="O21" s="404" t="s">
        <v>118</v>
      </c>
      <c r="P21" s="404" t="s">
        <v>118</v>
      </c>
      <c r="Q21" s="404" t="s">
        <v>118</v>
      </c>
      <c r="R21" s="404" t="s">
        <v>118</v>
      </c>
      <c r="S21" s="404" t="s">
        <v>118</v>
      </c>
      <c r="T21" s="402">
        <v>10290</v>
      </c>
      <c r="U21" s="402">
        <v>68</v>
      </c>
      <c r="V21" s="403">
        <v>1.38</v>
      </c>
    </row>
    <row r="22" spans="1:42" s="400" customFormat="1" x14ac:dyDescent="0.35">
      <c r="A22" s="686"/>
      <c r="B22" s="668">
        <v>2021</v>
      </c>
      <c r="C22" s="401">
        <v>11745</v>
      </c>
      <c r="D22" s="403">
        <v>40.700000000000003</v>
      </c>
      <c r="E22" s="403">
        <v>59.4</v>
      </c>
      <c r="F22" s="402">
        <v>0</v>
      </c>
      <c r="G22" s="402">
        <v>0</v>
      </c>
      <c r="H22" s="402">
        <v>222508</v>
      </c>
      <c r="I22" s="402">
        <v>100</v>
      </c>
      <c r="J22" s="402">
        <v>0</v>
      </c>
      <c r="K22" s="402">
        <v>0</v>
      </c>
      <c r="L22" s="404" t="s">
        <v>118</v>
      </c>
      <c r="M22" s="404" t="s">
        <v>118</v>
      </c>
      <c r="N22" s="404" t="s">
        <v>118</v>
      </c>
      <c r="O22" s="404" t="s">
        <v>118</v>
      </c>
      <c r="P22" s="404" t="s">
        <v>118</v>
      </c>
      <c r="Q22" s="404" t="s">
        <v>118</v>
      </c>
      <c r="R22" s="404" t="s">
        <v>118</v>
      </c>
      <c r="S22" s="404" t="s">
        <v>118</v>
      </c>
      <c r="T22" s="402">
        <v>7592</v>
      </c>
      <c r="U22" s="402">
        <v>34</v>
      </c>
      <c r="V22" s="405">
        <v>1.1000000000000001</v>
      </c>
    </row>
    <row r="23" spans="1:42" x14ac:dyDescent="0.35">
      <c r="A23" s="686"/>
      <c r="B23" s="373">
        <v>2019</v>
      </c>
      <c r="C23" s="406">
        <v>19426</v>
      </c>
      <c r="D23" s="407">
        <v>27.3</v>
      </c>
      <c r="E23" s="407">
        <v>68.8</v>
      </c>
      <c r="F23" s="408">
        <v>4</v>
      </c>
      <c r="G23" s="408">
        <v>0</v>
      </c>
      <c r="H23" s="408">
        <v>173509</v>
      </c>
      <c r="I23" s="408">
        <v>100</v>
      </c>
      <c r="J23" s="408">
        <v>0</v>
      </c>
      <c r="K23" s="408">
        <v>0</v>
      </c>
      <c r="L23" s="409" t="s">
        <v>118</v>
      </c>
      <c r="M23" s="409" t="s">
        <v>118</v>
      </c>
      <c r="N23" s="409" t="s">
        <v>118</v>
      </c>
      <c r="O23" s="409" t="s">
        <v>118</v>
      </c>
      <c r="P23" s="409" t="s">
        <v>118</v>
      </c>
      <c r="Q23" s="409" t="s">
        <v>118</v>
      </c>
      <c r="R23" s="409" t="s">
        <v>118</v>
      </c>
      <c r="S23" s="409" t="s">
        <v>118</v>
      </c>
      <c r="T23" s="408">
        <v>11173</v>
      </c>
      <c r="U23" s="408">
        <v>79</v>
      </c>
      <c r="V23" s="407">
        <v>3.11</v>
      </c>
      <c r="Y23" s="379"/>
      <c r="Z23" s="380"/>
      <c r="AA23" s="380"/>
      <c r="AB23" s="380"/>
      <c r="AC23" s="381"/>
      <c r="AD23" s="379"/>
      <c r="AE23" s="379"/>
      <c r="AF23" s="379"/>
      <c r="AG23" s="379"/>
      <c r="AH23" s="379"/>
      <c r="AI23" s="379"/>
      <c r="AJ23" s="379"/>
      <c r="AK23" s="379"/>
      <c r="AL23" s="379"/>
      <c r="AM23" s="379"/>
      <c r="AN23" s="382"/>
      <c r="AO23" s="379"/>
      <c r="AP23" s="379"/>
    </row>
    <row r="24" spans="1:42" s="400" customFormat="1" x14ac:dyDescent="0.35">
      <c r="A24" s="733" t="s">
        <v>242</v>
      </c>
      <c r="B24" s="667">
        <v>2023</v>
      </c>
      <c r="C24" s="396">
        <v>23342.399999999994</v>
      </c>
      <c r="D24" s="397">
        <v>22.454907024793386</v>
      </c>
      <c r="E24" s="397">
        <v>77.243110795454513</v>
      </c>
      <c r="F24" s="397">
        <v>0.31540934917357588</v>
      </c>
      <c r="G24" s="397">
        <v>0</v>
      </c>
      <c r="H24" s="397">
        <v>92462</v>
      </c>
      <c r="I24" s="397">
        <v>99.923105355731707</v>
      </c>
      <c r="J24" s="397">
        <v>0</v>
      </c>
      <c r="K24" s="397">
        <v>7.6894644268270917E-2</v>
      </c>
      <c r="L24" s="397">
        <v>7638</v>
      </c>
      <c r="M24" s="397">
        <v>100</v>
      </c>
      <c r="N24" s="397">
        <v>0</v>
      </c>
      <c r="O24" s="397">
        <v>0</v>
      </c>
      <c r="P24" s="397">
        <v>5276</v>
      </c>
      <c r="Q24" s="397">
        <v>100</v>
      </c>
      <c r="R24" s="397">
        <v>0</v>
      </c>
      <c r="S24" s="397">
        <v>0</v>
      </c>
      <c r="T24" s="397">
        <v>10659</v>
      </c>
      <c r="U24" s="397">
        <v>72.62496760511965</v>
      </c>
      <c r="V24" s="399">
        <v>0.86755402963660078</v>
      </c>
    </row>
    <row r="25" spans="1:42" s="400" customFormat="1" x14ac:dyDescent="0.35">
      <c r="A25" s="733"/>
      <c r="B25" s="668">
        <v>2022</v>
      </c>
      <c r="C25" s="401">
        <v>25397</v>
      </c>
      <c r="D25" s="403">
        <v>23.9</v>
      </c>
      <c r="E25" s="403">
        <v>75.7</v>
      </c>
      <c r="F25" s="403">
        <v>0.5</v>
      </c>
      <c r="G25" s="402">
        <v>0</v>
      </c>
      <c r="H25" s="402">
        <v>89235</v>
      </c>
      <c r="I25" s="410">
        <v>99.9</v>
      </c>
      <c r="J25" s="402">
        <v>0</v>
      </c>
      <c r="K25" s="402">
        <v>0.1</v>
      </c>
      <c r="L25" s="404" t="s">
        <v>118</v>
      </c>
      <c r="M25" s="404" t="s">
        <v>118</v>
      </c>
      <c r="N25" s="404" t="s">
        <v>118</v>
      </c>
      <c r="O25" s="404" t="s">
        <v>118</v>
      </c>
      <c r="P25" s="404" t="s">
        <v>118</v>
      </c>
      <c r="Q25" s="404" t="s">
        <v>118</v>
      </c>
      <c r="R25" s="404" t="s">
        <v>118</v>
      </c>
      <c r="S25" s="404" t="s">
        <v>118</v>
      </c>
      <c r="T25" s="402">
        <v>4706.8772271644575</v>
      </c>
      <c r="U25" s="402">
        <v>82</v>
      </c>
      <c r="V25" s="403">
        <v>0.32</v>
      </c>
    </row>
    <row r="26" spans="1:42" s="400" customFormat="1" x14ac:dyDescent="0.35">
      <c r="A26" s="733"/>
      <c r="B26" s="668">
        <v>2021</v>
      </c>
      <c r="C26" s="401">
        <v>15904</v>
      </c>
      <c r="D26" s="411">
        <v>28</v>
      </c>
      <c r="E26" s="403">
        <v>71.400000000000006</v>
      </c>
      <c r="F26" s="403">
        <v>0.6</v>
      </c>
      <c r="G26" s="402">
        <v>0</v>
      </c>
      <c r="H26" s="402">
        <v>48417</v>
      </c>
      <c r="I26" s="412">
        <v>100</v>
      </c>
      <c r="J26" s="411">
        <v>0</v>
      </c>
      <c r="K26" s="402">
        <v>0</v>
      </c>
      <c r="L26" s="404" t="s">
        <v>118</v>
      </c>
      <c r="M26" s="404" t="s">
        <v>118</v>
      </c>
      <c r="N26" s="404" t="s">
        <v>118</v>
      </c>
      <c r="O26" s="404" t="s">
        <v>118</v>
      </c>
      <c r="P26" s="404" t="s">
        <v>118</v>
      </c>
      <c r="Q26" s="404" t="s">
        <v>118</v>
      </c>
      <c r="R26" s="404" t="s">
        <v>118</v>
      </c>
      <c r="S26" s="404" t="s">
        <v>118</v>
      </c>
      <c r="T26" s="402">
        <v>6592</v>
      </c>
      <c r="U26" s="402">
        <v>84</v>
      </c>
      <c r="V26" s="403">
        <v>0.49</v>
      </c>
    </row>
    <row r="27" spans="1:42" x14ac:dyDescent="0.35">
      <c r="A27" s="733"/>
      <c r="B27" s="373">
        <v>2019</v>
      </c>
      <c r="C27" s="401">
        <v>26468</v>
      </c>
      <c r="D27" s="402">
        <v>48</v>
      </c>
      <c r="E27" s="403">
        <v>49.7</v>
      </c>
      <c r="F27" s="403">
        <v>0.8</v>
      </c>
      <c r="G27" s="402">
        <v>1.5</v>
      </c>
      <c r="H27" s="402">
        <v>119940</v>
      </c>
      <c r="I27" s="403">
        <v>99.9</v>
      </c>
      <c r="J27" s="403">
        <v>0.1</v>
      </c>
      <c r="K27" s="402">
        <v>0</v>
      </c>
      <c r="L27" s="404" t="s">
        <v>118</v>
      </c>
      <c r="M27" s="402" t="s">
        <v>118</v>
      </c>
      <c r="N27" s="402" t="s">
        <v>118</v>
      </c>
      <c r="O27" s="404" t="s">
        <v>118</v>
      </c>
      <c r="P27" s="404" t="s">
        <v>118</v>
      </c>
      <c r="Q27" s="402" t="s">
        <v>118</v>
      </c>
      <c r="R27" s="402" t="s">
        <v>118</v>
      </c>
      <c r="S27" s="404" t="s">
        <v>118</v>
      </c>
      <c r="T27" s="402">
        <v>21437</v>
      </c>
      <c r="U27" s="402">
        <v>79</v>
      </c>
      <c r="V27" s="403">
        <v>13.96</v>
      </c>
    </row>
    <row r="28" spans="1:42" s="400" customFormat="1" x14ac:dyDescent="0.35">
      <c r="A28" s="733" t="s">
        <v>243</v>
      </c>
      <c r="B28" s="667">
        <v>2023</v>
      </c>
      <c r="C28" s="396">
        <v>20029</v>
      </c>
      <c r="D28" s="397">
        <v>0</v>
      </c>
      <c r="E28" s="397">
        <v>99.5</v>
      </c>
      <c r="F28" s="397">
        <v>0.4</v>
      </c>
      <c r="G28" s="397">
        <v>0.1</v>
      </c>
      <c r="H28" s="397">
        <v>8591</v>
      </c>
      <c r="I28" s="397">
        <v>85.4</v>
      </c>
      <c r="J28" s="397">
        <v>0</v>
      </c>
      <c r="K28" s="397">
        <v>14.6</v>
      </c>
      <c r="L28" s="397">
        <v>2198</v>
      </c>
      <c r="M28" s="397">
        <v>100</v>
      </c>
      <c r="N28" s="397">
        <v>0</v>
      </c>
      <c r="O28" s="397">
        <v>0</v>
      </c>
      <c r="P28" s="397">
        <v>1566</v>
      </c>
      <c r="Q28" s="397">
        <v>100</v>
      </c>
      <c r="R28" s="397">
        <v>0</v>
      </c>
      <c r="S28" s="397">
        <v>0</v>
      </c>
      <c r="T28" s="397">
        <v>1255</v>
      </c>
      <c r="U28" s="397">
        <v>70</v>
      </c>
      <c r="V28" s="399">
        <v>0.21</v>
      </c>
    </row>
    <row r="29" spans="1:42" s="400" customFormat="1" x14ac:dyDescent="0.35">
      <c r="A29" s="733"/>
      <c r="B29" s="668">
        <v>2022</v>
      </c>
      <c r="C29" s="401">
        <v>3206</v>
      </c>
      <c r="D29" s="402">
        <v>52.2</v>
      </c>
      <c r="E29" s="402">
        <v>46.1</v>
      </c>
      <c r="F29" s="402">
        <v>1</v>
      </c>
      <c r="G29" s="402">
        <v>0.7</v>
      </c>
      <c r="H29" s="402">
        <v>2800</v>
      </c>
      <c r="I29" s="402">
        <v>84</v>
      </c>
      <c r="J29" s="402">
        <v>0</v>
      </c>
      <c r="K29" s="402">
        <v>16</v>
      </c>
      <c r="L29" s="404" t="s">
        <v>118</v>
      </c>
      <c r="M29" s="404" t="s">
        <v>118</v>
      </c>
      <c r="N29" s="404" t="s">
        <v>118</v>
      </c>
      <c r="O29" s="404" t="s">
        <v>118</v>
      </c>
      <c r="P29" s="404" t="s">
        <v>118</v>
      </c>
      <c r="Q29" s="404" t="s">
        <v>118</v>
      </c>
      <c r="R29" s="404" t="s">
        <v>118</v>
      </c>
      <c r="S29" s="404" t="s">
        <v>118</v>
      </c>
      <c r="T29" s="402">
        <v>1741.1435999999997</v>
      </c>
      <c r="U29" s="402">
        <v>70</v>
      </c>
      <c r="V29" s="403">
        <v>0.24</v>
      </c>
    </row>
    <row r="30" spans="1:42" s="400" customFormat="1" x14ac:dyDescent="0.35">
      <c r="A30" s="733"/>
      <c r="B30" s="668">
        <v>2021</v>
      </c>
      <c r="C30" s="401">
        <v>3101</v>
      </c>
      <c r="D30" s="402">
        <v>98.7</v>
      </c>
      <c r="E30" s="402">
        <v>0.5</v>
      </c>
      <c r="F30" s="402">
        <v>0</v>
      </c>
      <c r="G30" s="402">
        <v>0.8</v>
      </c>
      <c r="H30" s="402">
        <v>1506</v>
      </c>
      <c r="I30" s="402">
        <v>49.3</v>
      </c>
      <c r="J30" s="402">
        <v>0</v>
      </c>
      <c r="K30" s="402">
        <v>50.7</v>
      </c>
      <c r="L30" s="404" t="s">
        <v>118</v>
      </c>
      <c r="M30" s="404" t="s">
        <v>118</v>
      </c>
      <c r="N30" s="404" t="s">
        <v>118</v>
      </c>
      <c r="O30" s="404" t="s">
        <v>118</v>
      </c>
      <c r="P30" s="404" t="s">
        <v>118</v>
      </c>
      <c r="Q30" s="404" t="s">
        <v>118</v>
      </c>
      <c r="R30" s="404" t="s">
        <v>118</v>
      </c>
      <c r="S30" s="404" t="s">
        <v>118</v>
      </c>
      <c r="T30" s="402">
        <v>1345</v>
      </c>
      <c r="U30" s="402">
        <v>69.999999999999986</v>
      </c>
      <c r="V30" s="403">
        <v>0.21</v>
      </c>
    </row>
    <row r="31" spans="1:42" x14ac:dyDescent="0.35">
      <c r="A31" s="733"/>
      <c r="B31" s="373">
        <v>2019</v>
      </c>
      <c r="C31" s="406">
        <v>17328</v>
      </c>
      <c r="D31" s="408">
        <v>0</v>
      </c>
      <c r="E31" s="407">
        <v>99.3</v>
      </c>
      <c r="F31" s="407">
        <v>0.7</v>
      </c>
      <c r="G31" s="408">
        <v>0</v>
      </c>
      <c r="H31" s="408">
        <v>12506</v>
      </c>
      <c r="I31" s="408">
        <v>100</v>
      </c>
      <c r="J31" s="408">
        <v>0</v>
      </c>
      <c r="K31" s="408">
        <v>0</v>
      </c>
      <c r="L31" s="409" t="s">
        <v>118</v>
      </c>
      <c r="M31" s="409" t="s">
        <v>118</v>
      </c>
      <c r="N31" s="409" t="s">
        <v>118</v>
      </c>
      <c r="O31" s="409" t="s">
        <v>118</v>
      </c>
      <c r="P31" s="409" t="s">
        <v>118</v>
      </c>
      <c r="Q31" s="409" t="s">
        <v>118</v>
      </c>
      <c r="R31" s="409" t="s">
        <v>118</v>
      </c>
      <c r="S31" s="409" t="s">
        <v>118</v>
      </c>
      <c r="T31" s="408">
        <v>8995</v>
      </c>
      <c r="U31" s="408">
        <v>71</v>
      </c>
      <c r="V31" s="407">
        <v>1.45</v>
      </c>
    </row>
    <row r="32" spans="1:42" s="400" customFormat="1" x14ac:dyDescent="0.35">
      <c r="A32" s="734" t="s">
        <v>244</v>
      </c>
      <c r="B32" s="667">
        <v>2023</v>
      </c>
      <c r="C32" s="396">
        <v>91987</v>
      </c>
      <c r="D32" s="413">
        <v>36.700000000000003</v>
      </c>
      <c r="E32" s="414">
        <v>62.47999999999999</v>
      </c>
      <c r="F32" s="413">
        <v>0.32000000000000739</v>
      </c>
      <c r="G32" s="413">
        <v>0.5</v>
      </c>
      <c r="H32" s="397">
        <v>263855</v>
      </c>
      <c r="I32" s="413">
        <v>99.46</v>
      </c>
      <c r="J32" s="413">
        <v>0</v>
      </c>
      <c r="K32" s="413">
        <v>0.54</v>
      </c>
      <c r="L32" s="413">
        <v>16835</v>
      </c>
      <c r="M32" s="413">
        <v>100</v>
      </c>
      <c r="N32" s="413">
        <v>0</v>
      </c>
      <c r="O32" s="413">
        <v>0</v>
      </c>
      <c r="P32" s="413">
        <v>11992</v>
      </c>
      <c r="Q32" s="413">
        <v>100</v>
      </c>
      <c r="R32" s="413">
        <v>0</v>
      </c>
      <c r="S32" s="413">
        <v>0</v>
      </c>
      <c r="T32" s="397">
        <v>37774</v>
      </c>
      <c r="U32" s="413">
        <v>76</v>
      </c>
      <c r="V32" s="414">
        <v>0.71</v>
      </c>
    </row>
    <row r="33" spans="1:22" s="400" customFormat="1" x14ac:dyDescent="0.35">
      <c r="A33" s="686"/>
      <c r="B33" s="668">
        <v>2022</v>
      </c>
      <c r="C33" s="401">
        <v>92822</v>
      </c>
      <c r="D33" s="402">
        <v>35.799999999999997</v>
      </c>
      <c r="E33" s="402">
        <v>62.6</v>
      </c>
      <c r="F33" s="403">
        <v>0.3</v>
      </c>
      <c r="G33" s="402">
        <v>1.3</v>
      </c>
      <c r="H33" s="402">
        <v>315530</v>
      </c>
      <c r="I33" s="402">
        <v>99.8</v>
      </c>
      <c r="J33" s="403">
        <v>0</v>
      </c>
      <c r="K33" s="402">
        <v>0.2</v>
      </c>
      <c r="L33" s="404" t="s">
        <v>118</v>
      </c>
      <c r="M33" s="404" t="s">
        <v>118</v>
      </c>
      <c r="N33" s="404" t="s">
        <v>118</v>
      </c>
      <c r="O33" s="404" t="s">
        <v>118</v>
      </c>
      <c r="P33" s="404" t="s">
        <v>118</v>
      </c>
      <c r="Q33" s="404" t="s">
        <v>118</v>
      </c>
      <c r="R33" s="404" t="s">
        <v>118</v>
      </c>
      <c r="S33" s="404" t="s">
        <v>118</v>
      </c>
      <c r="T33" s="402">
        <v>32950</v>
      </c>
      <c r="U33" s="402">
        <v>81</v>
      </c>
      <c r="V33" s="403">
        <v>0.67</v>
      </c>
    </row>
    <row r="34" spans="1:22" s="400" customFormat="1" x14ac:dyDescent="0.35">
      <c r="A34" s="686"/>
      <c r="B34" s="668">
        <v>2021</v>
      </c>
      <c r="C34" s="401">
        <v>62541</v>
      </c>
      <c r="D34" s="402">
        <v>45.735054475716701</v>
      </c>
      <c r="E34" s="402">
        <v>53.7</v>
      </c>
      <c r="F34" s="403">
        <v>0.3</v>
      </c>
      <c r="G34" s="402">
        <v>0.2</v>
      </c>
      <c r="H34" s="402">
        <v>337455</v>
      </c>
      <c r="I34" s="402">
        <v>99.8</v>
      </c>
      <c r="J34" s="403">
        <v>0</v>
      </c>
      <c r="K34" s="402">
        <v>0.2</v>
      </c>
      <c r="L34" s="404" t="s">
        <v>118</v>
      </c>
      <c r="M34" s="404" t="s">
        <v>118</v>
      </c>
      <c r="N34" s="404" t="s">
        <v>118</v>
      </c>
      <c r="O34" s="404" t="s">
        <v>118</v>
      </c>
      <c r="P34" s="404" t="s">
        <v>118</v>
      </c>
      <c r="Q34" s="404" t="s">
        <v>118</v>
      </c>
      <c r="R34" s="404" t="s">
        <v>118</v>
      </c>
      <c r="S34" s="404" t="s">
        <v>118</v>
      </c>
      <c r="T34" s="402">
        <v>23548</v>
      </c>
      <c r="U34" s="402">
        <v>63</v>
      </c>
      <c r="V34" s="403">
        <v>0.51</v>
      </c>
    </row>
    <row r="35" spans="1:22" x14ac:dyDescent="0.35">
      <c r="A35" s="737"/>
      <c r="B35" s="373">
        <v>2019</v>
      </c>
      <c r="C35" s="406">
        <v>82947</v>
      </c>
      <c r="D35" s="407">
        <v>32.299999999999997</v>
      </c>
      <c r="E35" s="407">
        <v>64.7</v>
      </c>
      <c r="F35" s="408">
        <v>2</v>
      </c>
      <c r="G35" s="408">
        <v>1.1000000000000001</v>
      </c>
      <c r="H35" s="408">
        <v>415122</v>
      </c>
      <c r="I35" s="408">
        <v>96</v>
      </c>
      <c r="J35" s="408">
        <v>4</v>
      </c>
      <c r="K35" s="408">
        <v>0</v>
      </c>
      <c r="L35" s="409" t="s">
        <v>118</v>
      </c>
      <c r="M35" s="409" t="s">
        <v>118</v>
      </c>
      <c r="N35" s="409" t="s">
        <v>118</v>
      </c>
      <c r="O35" s="409" t="s">
        <v>118</v>
      </c>
      <c r="P35" s="409" t="s">
        <v>118</v>
      </c>
      <c r="Q35" s="409" t="s">
        <v>118</v>
      </c>
      <c r="R35" s="409" t="s">
        <v>118</v>
      </c>
      <c r="S35" s="409" t="s">
        <v>118</v>
      </c>
      <c r="T35" s="408">
        <v>96873</v>
      </c>
      <c r="U35" s="408">
        <v>60</v>
      </c>
      <c r="V35" s="407">
        <v>2.5299999999999998</v>
      </c>
    </row>
    <row r="36" spans="1:22" x14ac:dyDescent="0.35">
      <c r="A36" s="735" t="s">
        <v>259</v>
      </c>
      <c r="B36" s="736"/>
      <c r="C36" s="736"/>
      <c r="D36" s="736"/>
      <c r="E36" s="736"/>
      <c r="F36" s="736"/>
      <c r="G36" s="736"/>
      <c r="H36" s="736"/>
      <c r="I36" s="736"/>
      <c r="J36" s="736"/>
      <c r="K36" s="736"/>
      <c r="L36" s="736"/>
      <c r="M36" s="736"/>
      <c r="N36" s="736"/>
      <c r="O36" s="736"/>
      <c r="P36" s="736"/>
      <c r="Q36" s="736"/>
      <c r="R36" s="736"/>
      <c r="S36" s="736"/>
      <c r="T36" s="736"/>
      <c r="U36" s="736"/>
      <c r="V36" s="736"/>
    </row>
  </sheetData>
  <mergeCells count="15">
    <mergeCell ref="A36:V36"/>
    <mergeCell ref="A7:B7"/>
    <mergeCell ref="A9:V9"/>
    <mergeCell ref="A12:A15"/>
    <mergeCell ref="B12:B15"/>
    <mergeCell ref="C12:G13"/>
    <mergeCell ref="H12:K13"/>
    <mergeCell ref="L12:O13"/>
    <mergeCell ref="P12:S13"/>
    <mergeCell ref="T12:V13"/>
    <mergeCell ref="A16:A19"/>
    <mergeCell ref="A20:A23"/>
    <mergeCell ref="A24:A27"/>
    <mergeCell ref="A28:A31"/>
    <mergeCell ref="A32:A35"/>
  </mergeCell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F39CDB-3C3E-4D80-B952-B38279590B4E}">
  <dimension ref="A7:AU142"/>
  <sheetViews>
    <sheetView workbookViewId="0">
      <selection activeCell="A3" sqref="A3"/>
    </sheetView>
  </sheetViews>
  <sheetFormatPr baseColWidth="10" defaultColWidth="8.54296875" defaultRowHeight="14.5" outlineLevelRow="1" x14ac:dyDescent="0.35"/>
  <cols>
    <col min="1" max="1" width="16.54296875" style="365" customWidth="1"/>
    <col min="2" max="2" width="11.453125" style="365" customWidth="1"/>
    <col min="3" max="3" width="12.81640625" style="365" customWidth="1"/>
    <col min="4" max="4" width="14.81640625" style="365" customWidth="1"/>
    <col min="5" max="5" width="13.453125" style="365" customWidth="1"/>
    <col min="6" max="6" width="20.81640625" style="365" customWidth="1"/>
    <col min="7" max="7" width="18.1796875" style="365" customWidth="1"/>
    <col min="8" max="8" width="16.54296875" style="365" customWidth="1"/>
    <col min="9" max="9" width="13.81640625" style="365" customWidth="1"/>
    <col min="10" max="10" width="13.54296875" style="415" customWidth="1"/>
    <col min="11" max="11" width="15.54296875" style="415" customWidth="1"/>
    <col min="12" max="12" width="12.36328125" style="365" customWidth="1"/>
    <col min="13" max="13" width="15" style="365" customWidth="1"/>
    <col min="14" max="14" width="13.453125" style="365" customWidth="1"/>
    <col min="15" max="15" width="12.81640625" style="365" customWidth="1"/>
    <col min="16" max="16" width="10.453125" style="365" customWidth="1"/>
    <col min="17" max="18" width="13.453125" style="365" customWidth="1"/>
    <col min="19" max="19" width="14.453125" style="365" customWidth="1"/>
    <col min="20" max="20" width="10.453125" style="365" customWidth="1"/>
    <col min="21" max="21" width="15" style="365" customWidth="1"/>
    <col min="22" max="22" width="13.453125" style="365" customWidth="1"/>
    <col min="23" max="23" width="16.1796875" style="365" customWidth="1"/>
    <col min="24" max="24" width="9.81640625" style="390" customWidth="1"/>
    <col min="25" max="25" width="13.81640625" style="365" customWidth="1"/>
    <col min="26" max="26" width="16.453125" style="416" customWidth="1"/>
    <col min="27" max="27" width="12" style="365" customWidth="1"/>
    <col min="28" max="16384" width="8.54296875" style="365"/>
  </cols>
  <sheetData>
    <row r="7" spans="1:27" ht="19.5" x14ac:dyDescent="0.35">
      <c r="A7" s="728" t="s">
        <v>227</v>
      </c>
      <c r="B7" s="728"/>
      <c r="C7" s="728"/>
      <c r="D7" s="728"/>
      <c r="Q7" s="217"/>
      <c r="R7" s="217"/>
      <c r="S7" s="217"/>
    </row>
    <row r="9" spans="1:27" ht="14.5" customHeight="1" x14ac:dyDescent="0.35">
      <c r="A9" s="729" t="s">
        <v>228</v>
      </c>
      <c r="B9" s="729"/>
      <c r="C9" s="729"/>
      <c r="D9" s="729"/>
      <c r="E9" s="729"/>
      <c r="F9" s="729"/>
      <c r="G9" s="729"/>
      <c r="H9" s="729"/>
      <c r="I9" s="729"/>
      <c r="J9" s="729"/>
      <c r="K9" s="729"/>
      <c r="L9" s="729"/>
      <c r="M9" s="729"/>
      <c r="N9" s="729"/>
      <c r="O9" s="729"/>
      <c r="P9" s="729"/>
      <c r="Q9" s="729"/>
      <c r="R9" s="729"/>
      <c r="S9" s="729"/>
      <c r="T9" s="729"/>
      <c r="U9" s="729"/>
      <c r="V9" s="729"/>
      <c r="W9" s="729"/>
      <c r="X9" s="729"/>
      <c r="Y9" s="729"/>
      <c r="Z9" s="729"/>
      <c r="AA9" s="729"/>
    </row>
    <row r="11" spans="1:27" x14ac:dyDescent="0.35">
      <c r="C11" s="253"/>
      <c r="D11" s="253"/>
      <c r="E11" s="253"/>
      <c r="F11" s="702" t="s">
        <v>229</v>
      </c>
      <c r="G11" s="253"/>
      <c r="H11" s="253"/>
      <c r="I11" s="253"/>
      <c r="J11" s="417"/>
      <c r="K11" s="417"/>
      <c r="L11" s="253"/>
      <c r="M11" s="253"/>
      <c r="N11" s="253"/>
      <c r="O11" s="253"/>
      <c r="P11" s="253"/>
      <c r="Q11" s="253"/>
      <c r="R11" s="253"/>
      <c r="S11" s="253"/>
      <c r="T11" s="253"/>
      <c r="U11" s="253"/>
      <c r="V11" s="253"/>
      <c r="W11" s="253"/>
      <c r="X11" s="391"/>
      <c r="Y11" s="253"/>
      <c r="Z11" s="418"/>
      <c r="AA11" s="253"/>
    </row>
    <row r="12" spans="1:27" ht="14.5" customHeight="1" x14ac:dyDescent="0.35">
      <c r="A12" s="731" t="s">
        <v>230</v>
      </c>
      <c r="B12" s="731" t="s">
        <v>231</v>
      </c>
      <c r="C12" s="702" t="s">
        <v>232</v>
      </c>
      <c r="D12" s="702"/>
      <c r="E12" s="702"/>
      <c r="F12" s="702"/>
      <c r="G12" s="702" t="s">
        <v>246</v>
      </c>
      <c r="H12" s="702"/>
      <c r="I12" s="702"/>
      <c r="J12" s="702"/>
      <c r="K12" s="702"/>
      <c r="L12" s="702" t="s">
        <v>247</v>
      </c>
      <c r="M12" s="702"/>
      <c r="N12" s="702"/>
      <c r="O12" s="702"/>
      <c r="P12" s="702" t="s">
        <v>248</v>
      </c>
      <c r="Q12" s="702"/>
      <c r="R12" s="702"/>
      <c r="S12" s="702"/>
      <c r="T12" s="702" t="s">
        <v>249</v>
      </c>
      <c r="U12" s="702"/>
      <c r="V12" s="702"/>
      <c r="W12" s="702"/>
      <c r="X12" s="702" t="s">
        <v>250</v>
      </c>
      <c r="Y12" s="702"/>
      <c r="Z12" s="702"/>
      <c r="AA12" s="702" t="s">
        <v>233</v>
      </c>
    </row>
    <row r="13" spans="1:27" ht="46" customHeight="1" x14ac:dyDescent="0.35">
      <c r="A13" s="731"/>
      <c r="B13" s="731"/>
      <c r="C13" s="367" t="s">
        <v>234</v>
      </c>
      <c r="D13" s="367" t="s">
        <v>235</v>
      </c>
      <c r="E13" s="367" t="s">
        <v>236</v>
      </c>
      <c r="F13" s="730"/>
      <c r="G13" s="730"/>
      <c r="H13" s="730"/>
      <c r="I13" s="730"/>
      <c r="J13" s="730"/>
      <c r="K13" s="730"/>
      <c r="L13" s="730"/>
      <c r="M13" s="730"/>
      <c r="N13" s="730"/>
      <c r="O13" s="730"/>
      <c r="P13" s="730"/>
      <c r="Q13" s="730"/>
      <c r="R13" s="730"/>
      <c r="S13" s="730"/>
      <c r="T13" s="730"/>
      <c r="U13" s="730"/>
      <c r="V13" s="730"/>
      <c r="W13" s="730"/>
      <c r="X13" s="730"/>
      <c r="Y13" s="730"/>
      <c r="Z13" s="730"/>
      <c r="AA13" s="730"/>
    </row>
    <row r="14" spans="1:27" ht="69" x14ac:dyDescent="0.35">
      <c r="A14" s="731"/>
      <c r="B14" s="731"/>
      <c r="C14" s="368" t="s">
        <v>237</v>
      </c>
      <c r="D14" s="368" t="s">
        <v>237</v>
      </c>
      <c r="E14" s="368" t="s">
        <v>237</v>
      </c>
      <c r="F14" s="368" t="s">
        <v>237</v>
      </c>
      <c r="G14" s="368" t="s">
        <v>237</v>
      </c>
      <c r="H14" s="368" t="s">
        <v>251</v>
      </c>
      <c r="I14" s="368" t="s">
        <v>252</v>
      </c>
      <c r="J14" s="419" t="s">
        <v>253</v>
      </c>
      <c r="K14" s="419" t="s">
        <v>254</v>
      </c>
      <c r="L14" s="368" t="s">
        <v>237</v>
      </c>
      <c r="M14" s="368" t="s">
        <v>252</v>
      </c>
      <c r="N14" s="368" t="s">
        <v>253</v>
      </c>
      <c r="O14" s="368" t="s">
        <v>254</v>
      </c>
      <c r="P14" s="368" t="s">
        <v>237</v>
      </c>
      <c r="Q14" s="368" t="s">
        <v>252</v>
      </c>
      <c r="R14" s="368" t="s">
        <v>253</v>
      </c>
      <c r="S14" s="368" t="s">
        <v>254</v>
      </c>
      <c r="T14" s="368" t="s">
        <v>237</v>
      </c>
      <c r="U14" s="368" t="s">
        <v>252</v>
      </c>
      <c r="V14" s="368" t="s">
        <v>253</v>
      </c>
      <c r="W14" s="368" t="s">
        <v>254</v>
      </c>
      <c r="X14" s="392" t="s">
        <v>237</v>
      </c>
      <c r="Y14" s="368" t="s">
        <v>255</v>
      </c>
      <c r="Z14" s="420" t="s">
        <v>256</v>
      </c>
      <c r="AA14" s="368" t="s">
        <v>237</v>
      </c>
    </row>
    <row r="15" spans="1:27" s="395" customFormat="1" ht="13.5" customHeight="1" x14ac:dyDescent="0.35">
      <c r="A15" s="708"/>
      <c r="B15" s="708"/>
      <c r="C15" s="421" t="s">
        <v>238</v>
      </c>
      <c r="D15" s="421" t="s">
        <v>238</v>
      </c>
      <c r="E15" s="421" t="s">
        <v>238</v>
      </c>
      <c r="F15" s="421" t="s">
        <v>113</v>
      </c>
      <c r="G15" s="421" t="s">
        <v>257</v>
      </c>
      <c r="H15" s="421" t="s">
        <v>113</v>
      </c>
      <c r="I15" s="421" t="s">
        <v>113</v>
      </c>
      <c r="J15" s="422" t="s">
        <v>113</v>
      </c>
      <c r="K15" s="422" t="s">
        <v>113</v>
      </c>
      <c r="L15" s="421" t="s">
        <v>257</v>
      </c>
      <c r="M15" s="421" t="s">
        <v>113</v>
      </c>
      <c r="N15" s="421" t="s">
        <v>113</v>
      </c>
      <c r="O15" s="421" t="s">
        <v>113</v>
      </c>
      <c r="P15" s="421" t="s">
        <v>257</v>
      </c>
      <c r="Q15" s="421" t="s">
        <v>113</v>
      </c>
      <c r="R15" s="421" t="s">
        <v>113</v>
      </c>
      <c r="S15" s="421" t="s">
        <v>113</v>
      </c>
      <c r="T15" s="421" t="s">
        <v>257</v>
      </c>
      <c r="U15" s="421" t="s">
        <v>113</v>
      </c>
      <c r="V15" s="421" t="s">
        <v>113</v>
      </c>
      <c r="W15" s="421" t="s">
        <v>113</v>
      </c>
      <c r="X15" s="423" t="s">
        <v>257</v>
      </c>
      <c r="Y15" s="421" t="s">
        <v>113</v>
      </c>
      <c r="Z15" s="420" t="s">
        <v>260</v>
      </c>
      <c r="AA15" s="421" t="s">
        <v>261</v>
      </c>
    </row>
    <row r="16" spans="1:27" x14ac:dyDescent="0.35">
      <c r="A16" s="686" t="s">
        <v>240</v>
      </c>
      <c r="B16" s="665">
        <v>2023</v>
      </c>
      <c r="C16" s="425">
        <v>16883.132428629997</v>
      </c>
      <c r="D16" s="424">
        <v>2155.1066060889998</v>
      </c>
      <c r="E16" s="424">
        <v>10688.355949999999</v>
      </c>
      <c r="F16" s="426">
        <v>99</v>
      </c>
      <c r="G16" s="396">
        <v>41621</v>
      </c>
      <c r="H16" s="397">
        <v>61.4</v>
      </c>
      <c r="I16" s="397">
        <v>37.6</v>
      </c>
      <c r="J16" s="399">
        <v>0.1</v>
      </c>
      <c r="K16" s="397">
        <v>0.9</v>
      </c>
      <c r="L16" s="396">
        <v>32030</v>
      </c>
      <c r="M16" s="397">
        <v>100</v>
      </c>
      <c r="N16" s="397">
        <v>0</v>
      </c>
      <c r="O16" s="397">
        <v>0</v>
      </c>
      <c r="P16" s="370">
        <v>4637</v>
      </c>
      <c r="Q16" s="427">
        <v>100</v>
      </c>
      <c r="R16" s="427">
        <v>0</v>
      </c>
      <c r="S16" s="427">
        <v>0</v>
      </c>
      <c r="T16" s="370">
        <v>2151</v>
      </c>
      <c r="U16" s="427">
        <v>100</v>
      </c>
      <c r="V16" s="427">
        <v>0</v>
      </c>
      <c r="W16" s="427">
        <v>0</v>
      </c>
      <c r="X16" s="397">
        <v>17631</v>
      </c>
      <c r="Y16" s="398">
        <v>82</v>
      </c>
      <c r="Z16" s="399">
        <v>0.81</v>
      </c>
      <c r="AA16" s="428">
        <v>46833.721069157516</v>
      </c>
    </row>
    <row r="17" spans="1:47" x14ac:dyDescent="0.35">
      <c r="A17" s="686"/>
      <c r="B17" s="429">
        <v>2022</v>
      </c>
      <c r="C17" s="374">
        <v>20899</v>
      </c>
      <c r="D17" s="374">
        <v>3229</v>
      </c>
      <c r="E17" s="374">
        <v>9871</v>
      </c>
      <c r="F17" s="430">
        <v>99</v>
      </c>
      <c r="G17" s="401">
        <v>52673</v>
      </c>
      <c r="H17" s="402">
        <v>44</v>
      </c>
      <c r="I17" s="403">
        <v>53.6</v>
      </c>
      <c r="J17" s="403">
        <v>0.2</v>
      </c>
      <c r="K17" s="402">
        <v>2.2000000000000002</v>
      </c>
      <c r="L17" s="401">
        <v>79641</v>
      </c>
      <c r="M17" s="402">
        <v>100</v>
      </c>
      <c r="N17" s="402">
        <v>0</v>
      </c>
      <c r="O17" s="402">
        <v>0</v>
      </c>
      <c r="P17" s="374" t="s">
        <v>118</v>
      </c>
      <c r="Q17" s="404" t="s">
        <v>118</v>
      </c>
      <c r="R17" s="404" t="s">
        <v>118</v>
      </c>
      <c r="S17" s="404" t="s">
        <v>118</v>
      </c>
      <c r="T17" s="374" t="s">
        <v>118</v>
      </c>
      <c r="U17" s="404" t="s">
        <v>118</v>
      </c>
      <c r="V17" s="404" t="s">
        <v>118</v>
      </c>
      <c r="W17" s="404" t="s">
        <v>118</v>
      </c>
      <c r="X17" s="402">
        <v>16212</v>
      </c>
      <c r="Y17" s="402">
        <v>90</v>
      </c>
      <c r="Z17" s="403">
        <v>0.82</v>
      </c>
      <c r="AA17" s="411">
        <v>38999</v>
      </c>
    </row>
    <row r="18" spans="1:47" x14ac:dyDescent="0.35">
      <c r="A18" s="686"/>
      <c r="B18" s="429">
        <v>2021</v>
      </c>
      <c r="C18" s="374">
        <v>25071</v>
      </c>
      <c r="D18" s="374">
        <v>3823</v>
      </c>
      <c r="E18" s="374">
        <v>9616</v>
      </c>
      <c r="F18" s="430">
        <v>99</v>
      </c>
      <c r="G18" s="401">
        <v>31791</v>
      </c>
      <c r="H18" s="402">
        <v>51.3</v>
      </c>
      <c r="I18" s="411">
        <v>48</v>
      </c>
      <c r="J18" s="403">
        <v>0.4</v>
      </c>
      <c r="K18" s="402">
        <v>0.3</v>
      </c>
      <c r="L18" s="401">
        <v>65024</v>
      </c>
      <c r="M18" s="402">
        <v>100</v>
      </c>
      <c r="N18" s="402">
        <v>0</v>
      </c>
      <c r="O18" s="402">
        <v>0</v>
      </c>
      <c r="P18" s="374" t="s">
        <v>118</v>
      </c>
      <c r="Q18" s="404" t="s">
        <v>118</v>
      </c>
      <c r="R18" s="404" t="s">
        <v>118</v>
      </c>
      <c r="S18" s="404" t="s">
        <v>118</v>
      </c>
      <c r="T18" s="374" t="s">
        <v>118</v>
      </c>
      <c r="U18" s="404" t="s">
        <v>118</v>
      </c>
      <c r="V18" s="404" t="s">
        <v>118</v>
      </c>
      <c r="W18" s="404" t="s">
        <v>118</v>
      </c>
      <c r="X18" s="402">
        <v>8019</v>
      </c>
      <c r="Y18" s="402">
        <v>72</v>
      </c>
      <c r="Z18" s="403">
        <v>0.41</v>
      </c>
      <c r="AA18" s="411">
        <v>37090</v>
      </c>
    </row>
    <row r="19" spans="1:47" x14ac:dyDescent="0.35">
      <c r="A19" s="686"/>
      <c r="B19" s="431">
        <v>2020</v>
      </c>
      <c r="C19" s="432">
        <v>26519</v>
      </c>
      <c r="D19" s="432">
        <v>3974</v>
      </c>
      <c r="E19" s="432">
        <v>9390</v>
      </c>
      <c r="F19" s="431">
        <v>90</v>
      </c>
      <c r="G19" s="401">
        <v>30354</v>
      </c>
      <c r="H19" s="402">
        <v>71</v>
      </c>
      <c r="I19" s="402">
        <v>28.3</v>
      </c>
      <c r="J19" s="402">
        <v>0.6</v>
      </c>
      <c r="K19" s="402">
        <v>0.1</v>
      </c>
      <c r="L19" s="401">
        <v>53782</v>
      </c>
      <c r="M19" s="402">
        <v>100</v>
      </c>
      <c r="N19" s="402">
        <v>0</v>
      </c>
      <c r="O19" s="402">
        <v>0</v>
      </c>
      <c r="P19" s="374" t="s">
        <v>118</v>
      </c>
      <c r="Q19" s="404" t="s">
        <v>118</v>
      </c>
      <c r="R19" s="404" t="s">
        <v>118</v>
      </c>
      <c r="S19" s="404" t="s">
        <v>118</v>
      </c>
      <c r="T19" s="374" t="s">
        <v>118</v>
      </c>
      <c r="U19" s="404" t="s">
        <v>118</v>
      </c>
      <c r="V19" s="404" t="s">
        <v>118</v>
      </c>
      <c r="W19" s="404" t="s">
        <v>118</v>
      </c>
      <c r="X19" s="402">
        <v>23454</v>
      </c>
      <c r="Y19" s="402">
        <v>69</v>
      </c>
      <c r="Z19" s="433">
        <v>1.19</v>
      </c>
      <c r="AA19" s="411">
        <v>62235</v>
      </c>
    </row>
    <row r="20" spans="1:47" x14ac:dyDescent="0.35">
      <c r="A20" s="686"/>
      <c r="B20" s="431">
        <v>2019</v>
      </c>
      <c r="C20" s="432">
        <v>31708</v>
      </c>
      <c r="D20" s="432">
        <v>2718</v>
      </c>
      <c r="E20" s="432">
        <v>10390</v>
      </c>
      <c r="F20" s="431">
        <v>86</v>
      </c>
      <c r="G20" s="401">
        <v>19724</v>
      </c>
      <c r="H20" s="402">
        <v>44.3</v>
      </c>
      <c r="I20" s="402">
        <v>50.6</v>
      </c>
      <c r="J20" s="402">
        <v>2.8</v>
      </c>
      <c r="K20" s="402">
        <v>2.2999999999999998</v>
      </c>
      <c r="L20" s="401">
        <v>109168</v>
      </c>
      <c r="M20" s="402">
        <v>84.8</v>
      </c>
      <c r="N20" s="402">
        <v>15.2</v>
      </c>
      <c r="O20" s="402">
        <v>0</v>
      </c>
      <c r="P20" s="374" t="s">
        <v>118</v>
      </c>
      <c r="Q20" s="404" t="s">
        <v>118</v>
      </c>
      <c r="R20" s="404" t="s">
        <v>118</v>
      </c>
      <c r="S20" s="404" t="s">
        <v>118</v>
      </c>
      <c r="T20" s="374" t="s">
        <v>118</v>
      </c>
      <c r="U20" s="404" t="s">
        <v>118</v>
      </c>
      <c r="V20" s="404" t="s">
        <v>118</v>
      </c>
      <c r="W20" s="404" t="s">
        <v>118</v>
      </c>
      <c r="X20" s="402">
        <v>55268</v>
      </c>
      <c r="Y20" s="402">
        <v>48</v>
      </c>
      <c r="Z20" s="433">
        <v>2.89</v>
      </c>
      <c r="AA20" s="411">
        <v>74874</v>
      </c>
    </row>
    <row r="21" spans="1:47" x14ac:dyDescent="0.35">
      <c r="A21" s="678"/>
      <c r="B21" s="431">
        <v>2015</v>
      </c>
      <c r="C21" s="432">
        <v>28092</v>
      </c>
      <c r="D21" s="432">
        <v>3161</v>
      </c>
      <c r="E21" s="432">
        <v>7813</v>
      </c>
      <c r="F21" s="431">
        <v>1</v>
      </c>
      <c r="G21" s="401">
        <v>20939</v>
      </c>
      <c r="H21" s="402" t="s">
        <v>118</v>
      </c>
      <c r="I21" s="402" t="s">
        <v>118</v>
      </c>
      <c r="J21" s="402" t="s">
        <v>118</v>
      </c>
      <c r="K21" s="402" t="s">
        <v>118</v>
      </c>
      <c r="L21" s="401">
        <v>96269</v>
      </c>
      <c r="M21" s="402" t="s">
        <v>118</v>
      </c>
      <c r="N21" s="402" t="s">
        <v>118</v>
      </c>
      <c r="O21" s="402" t="s">
        <v>118</v>
      </c>
      <c r="P21" s="374" t="s">
        <v>118</v>
      </c>
      <c r="Q21" s="404" t="s">
        <v>118</v>
      </c>
      <c r="R21" s="404" t="s">
        <v>118</v>
      </c>
      <c r="S21" s="404" t="s">
        <v>118</v>
      </c>
      <c r="T21" s="374" t="s">
        <v>118</v>
      </c>
      <c r="U21" s="404" t="s">
        <v>118</v>
      </c>
      <c r="V21" s="404" t="s">
        <v>118</v>
      </c>
      <c r="W21" s="404" t="s">
        <v>118</v>
      </c>
      <c r="X21" s="402" t="s">
        <v>118</v>
      </c>
      <c r="Y21" s="402" t="s">
        <v>118</v>
      </c>
      <c r="Z21" s="433" t="s">
        <v>118</v>
      </c>
      <c r="AA21" s="411">
        <v>55760</v>
      </c>
    </row>
    <row r="22" spans="1:47" x14ac:dyDescent="0.35">
      <c r="A22" s="686" t="s">
        <v>241</v>
      </c>
      <c r="B22" s="665">
        <v>2023</v>
      </c>
      <c r="C22" s="425">
        <v>8321.8858419982389</v>
      </c>
      <c r="D22" s="425">
        <v>1046.85919896</v>
      </c>
      <c r="E22" s="425">
        <v>475.94041949999996</v>
      </c>
      <c r="F22" s="434">
        <v>100</v>
      </c>
      <c r="G22" s="396">
        <v>6995</v>
      </c>
      <c r="H22" s="397">
        <v>29.6</v>
      </c>
      <c r="I22" s="397">
        <v>70.38000000000001</v>
      </c>
      <c r="J22" s="399">
        <v>0.02</v>
      </c>
      <c r="K22" s="397">
        <v>0</v>
      </c>
      <c r="L22" s="396">
        <v>130772</v>
      </c>
      <c r="M22" s="397">
        <v>100</v>
      </c>
      <c r="N22" s="397">
        <v>0</v>
      </c>
      <c r="O22" s="397">
        <v>0</v>
      </c>
      <c r="P22" s="370">
        <v>2362</v>
      </c>
      <c r="Q22" s="427">
        <v>100</v>
      </c>
      <c r="R22" s="427">
        <v>0</v>
      </c>
      <c r="S22" s="427">
        <v>0</v>
      </c>
      <c r="T22" s="370">
        <v>2999</v>
      </c>
      <c r="U22" s="427">
        <v>100</v>
      </c>
      <c r="V22" s="427">
        <v>0</v>
      </c>
      <c r="W22" s="427">
        <v>0</v>
      </c>
      <c r="X22" s="397">
        <v>8229</v>
      </c>
      <c r="Y22" s="398">
        <v>67</v>
      </c>
      <c r="Z22" s="399">
        <v>1.06</v>
      </c>
      <c r="AA22" s="428">
        <v>22938.053604747001</v>
      </c>
    </row>
    <row r="23" spans="1:47" x14ac:dyDescent="0.35">
      <c r="A23" s="686"/>
      <c r="B23" s="429">
        <v>2022</v>
      </c>
      <c r="C23" s="374">
        <v>13459</v>
      </c>
      <c r="D23" s="374">
        <v>1731</v>
      </c>
      <c r="E23" s="374">
        <v>458</v>
      </c>
      <c r="F23" s="430">
        <v>100</v>
      </c>
      <c r="G23" s="401">
        <v>11545</v>
      </c>
      <c r="H23" s="402">
        <v>20.5</v>
      </c>
      <c r="I23" s="403">
        <v>79.5</v>
      </c>
      <c r="J23" s="435">
        <v>0</v>
      </c>
      <c r="K23" s="402">
        <v>0</v>
      </c>
      <c r="L23" s="401">
        <v>143854</v>
      </c>
      <c r="M23" s="402">
        <v>100</v>
      </c>
      <c r="N23" s="402">
        <v>0</v>
      </c>
      <c r="O23" s="402">
        <v>0</v>
      </c>
      <c r="P23" s="374" t="s">
        <v>118</v>
      </c>
      <c r="Q23" s="404" t="s">
        <v>118</v>
      </c>
      <c r="R23" s="404" t="s">
        <v>118</v>
      </c>
      <c r="S23" s="404" t="s">
        <v>118</v>
      </c>
      <c r="T23" s="374" t="s">
        <v>118</v>
      </c>
      <c r="U23" s="404" t="s">
        <v>118</v>
      </c>
      <c r="V23" s="404" t="s">
        <v>118</v>
      </c>
      <c r="W23" s="404" t="s">
        <v>118</v>
      </c>
      <c r="X23" s="402">
        <v>10290</v>
      </c>
      <c r="Y23" s="402">
        <v>68</v>
      </c>
      <c r="Z23" s="403">
        <v>1.38</v>
      </c>
      <c r="AA23" s="411">
        <v>15803</v>
      </c>
    </row>
    <row r="24" spans="1:47" x14ac:dyDescent="0.35">
      <c r="A24" s="686"/>
      <c r="B24" s="429">
        <v>2021</v>
      </c>
      <c r="C24" s="374">
        <v>16029</v>
      </c>
      <c r="D24" s="374">
        <v>2759</v>
      </c>
      <c r="E24" s="374">
        <v>561</v>
      </c>
      <c r="F24" s="430">
        <v>100</v>
      </c>
      <c r="G24" s="401">
        <v>11745</v>
      </c>
      <c r="H24" s="403">
        <v>40.700000000000003</v>
      </c>
      <c r="I24" s="403">
        <v>59.4</v>
      </c>
      <c r="J24" s="402">
        <v>0</v>
      </c>
      <c r="K24" s="402">
        <v>0</v>
      </c>
      <c r="L24" s="401">
        <v>222508</v>
      </c>
      <c r="M24" s="402">
        <v>100</v>
      </c>
      <c r="N24" s="402">
        <v>0</v>
      </c>
      <c r="O24" s="402">
        <v>0</v>
      </c>
      <c r="P24" s="374" t="s">
        <v>118</v>
      </c>
      <c r="Q24" s="404" t="s">
        <v>118</v>
      </c>
      <c r="R24" s="404" t="s">
        <v>118</v>
      </c>
      <c r="S24" s="404" t="s">
        <v>118</v>
      </c>
      <c r="T24" s="374" t="s">
        <v>118</v>
      </c>
      <c r="U24" s="404" t="s">
        <v>118</v>
      </c>
      <c r="V24" s="404" t="s">
        <v>118</v>
      </c>
      <c r="W24" s="404" t="s">
        <v>118</v>
      </c>
      <c r="X24" s="402">
        <v>7592</v>
      </c>
      <c r="Y24" s="402">
        <v>34</v>
      </c>
      <c r="Z24" s="405">
        <v>1.1000000000000001</v>
      </c>
      <c r="AA24" s="411">
        <v>37789</v>
      </c>
    </row>
    <row r="25" spans="1:47" x14ac:dyDescent="0.35">
      <c r="A25" s="686"/>
      <c r="B25" s="436">
        <v>2020</v>
      </c>
      <c r="C25" s="378">
        <v>14676</v>
      </c>
      <c r="D25" s="378">
        <v>3689</v>
      </c>
      <c r="E25" s="378">
        <v>930</v>
      </c>
      <c r="F25" s="430">
        <v>100</v>
      </c>
      <c r="G25" s="406">
        <v>16013</v>
      </c>
      <c r="H25" s="408">
        <v>15.7</v>
      </c>
      <c r="I25" s="408">
        <v>81.599999999999994</v>
      </c>
      <c r="J25" s="408">
        <v>2.8</v>
      </c>
      <c r="K25" s="408">
        <v>0</v>
      </c>
      <c r="L25" s="406">
        <v>63730</v>
      </c>
      <c r="M25" s="408">
        <v>100</v>
      </c>
      <c r="N25" s="408">
        <v>0</v>
      </c>
      <c r="O25" s="408">
        <v>0</v>
      </c>
      <c r="P25" s="378" t="s">
        <v>118</v>
      </c>
      <c r="Q25" s="409" t="s">
        <v>118</v>
      </c>
      <c r="R25" s="409" t="s">
        <v>118</v>
      </c>
      <c r="S25" s="409" t="s">
        <v>118</v>
      </c>
      <c r="T25" s="378" t="s">
        <v>118</v>
      </c>
      <c r="U25" s="409" t="s">
        <v>118</v>
      </c>
      <c r="V25" s="409" t="s">
        <v>118</v>
      </c>
      <c r="W25" s="409" t="s">
        <v>118</v>
      </c>
      <c r="X25" s="408">
        <v>6270</v>
      </c>
      <c r="Y25" s="408">
        <v>57</v>
      </c>
      <c r="Z25" s="437">
        <v>0.94</v>
      </c>
      <c r="AA25" s="438">
        <v>31603</v>
      </c>
      <c r="AD25" s="379"/>
      <c r="AE25" s="380"/>
      <c r="AF25" s="380"/>
      <c r="AG25" s="380"/>
      <c r="AH25" s="381"/>
      <c r="AI25" s="379"/>
      <c r="AJ25" s="379"/>
      <c r="AK25" s="379"/>
      <c r="AL25" s="379"/>
      <c r="AM25" s="379"/>
      <c r="AN25" s="379"/>
      <c r="AO25" s="379"/>
      <c r="AP25" s="379"/>
      <c r="AQ25" s="379"/>
      <c r="AR25" s="379"/>
      <c r="AS25" s="382"/>
      <c r="AT25" s="379"/>
      <c r="AU25" s="379"/>
    </row>
    <row r="26" spans="1:47" x14ac:dyDescent="0.35">
      <c r="A26" s="686"/>
      <c r="B26" s="436">
        <v>2019</v>
      </c>
      <c r="C26" s="378">
        <v>17953</v>
      </c>
      <c r="D26" s="378">
        <v>4087</v>
      </c>
      <c r="E26" s="378">
        <v>865</v>
      </c>
      <c r="F26" s="430">
        <v>100</v>
      </c>
      <c r="G26" s="406">
        <v>19426</v>
      </c>
      <c r="H26" s="408">
        <v>27.3</v>
      </c>
      <c r="I26" s="408">
        <v>68.8</v>
      </c>
      <c r="J26" s="408">
        <v>4</v>
      </c>
      <c r="K26" s="408">
        <v>0</v>
      </c>
      <c r="L26" s="406">
        <v>173509</v>
      </c>
      <c r="M26" s="408">
        <v>100</v>
      </c>
      <c r="N26" s="408">
        <v>0</v>
      </c>
      <c r="O26" s="408">
        <v>0</v>
      </c>
      <c r="P26" s="378" t="s">
        <v>118</v>
      </c>
      <c r="Q26" s="409" t="s">
        <v>118</v>
      </c>
      <c r="R26" s="409" t="s">
        <v>118</v>
      </c>
      <c r="S26" s="409" t="s">
        <v>118</v>
      </c>
      <c r="T26" s="378" t="s">
        <v>118</v>
      </c>
      <c r="U26" s="409" t="s">
        <v>118</v>
      </c>
      <c r="V26" s="409" t="s">
        <v>118</v>
      </c>
      <c r="W26" s="409" t="s">
        <v>118</v>
      </c>
      <c r="X26" s="408">
        <v>11173</v>
      </c>
      <c r="Y26" s="408">
        <v>79</v>
      </c>
      <c r="Z26" s="437">
        <v>3.11</v>
      </c>
      <c r="AA26" s="438">
        <v>57841</v>
      </c>
      <c r="AD26" s="379"/>
      <c r="AE26" s="380"/>
      <c r="AF26" s="380"/>
      <c r="AG26" s="380"/>
      <c r="AH26" s="381"/>
      <c r="AI26" s="379"/>
      <c r="AJ26" s="379"/>
      <c r="AK26" s="379"/>
      <c r="AL26" s="379"/>
      <c r="AM26" s="379"/>
      <c r="AN26" s="379"/>
      <c r="AO26" s="379"/>
      <c r="AP26" s="379"/>
      <c r="AQ26" s="379"/>
      <c r="AR26" s="379"/>
      <c r="AS26" s="382"/>
      <c r="AT26" s="379"/>
      <c r="AU26" s="379"/>
    </row>
    <row r="27" spans="1:47" x14ac:dyDescent="0.35">
      <c r="A27" s="678"/>
      <c r="B27" s="436">
        <v>2015</v>
      </c>
      <c r="C27" s="378">
        <v>9987</v>
      </c>
      <c r="D27" s="378">
        <v>7651</v>
      </c>
      <c r="E27" s="378">
        <v>6943</v>
      </c>
      <c r="F27" s="430">
        <v>100</v>
      </c>
      <c r="G27" s="406">
        <v>25674</v>
      </c>
      <c r="H27" s="408" t="s">
        <v>118</v>
      </c>
      <c r="I27" s="408" t="s">
        <v>118</v>
      </c>
      <c r="J27" s="408" t="s">
        <v>118</v>
      </c>
      <c r="K27" s="408" t="s">
        <v>118</v>
      </c>
      <c r="L27" s="406">
        <v>146900</v>
      </c>
      <c r="M27" s="408" t="s">
        <v>118</v>
      </c>
      <c r="N27" s="408" t="s">
        <v>118</v>
      </c>
      <c r="O27" s="408" t="s">
        <v>118</v>
      </c>
      <c r="P27" s="378" t="s">
        <v>118</v>
      </c>
      <c r="Q27" s="409" t="s">
        <v>118</v>
      </c>
      <c r="R27" s="409" t="s">
        <v>118</v>
      </c>
      <c r="S27" s="409" t="s">
        <v>118</v>
      </c>
      <c r="T27" s="378" t="s">
        <v>118</v>
      </c>
      <c r="U27" s="409" t="s">
        <v>118</v>
      </c>
      <c r="V27" s="409" t="s">
        <v>118</v>
      </c>
      <c r="W27" s="409" t="s">
        <v>118</v>
      </c>
      <c r="X27" s="408" t="s">
        <v>118</v>
      </c>
      <c r="Y27" s="408" t="s">
        <v>118</v>
      </c>
      <c r="Z27" s="437" t="s">
        <v>118</v>
      </c>
      <c r="AA27" s="438">
        <v>21272</v>
      </c>
      <c r="AD27" s="379"/>
      <c r="AE27" s="380"/>
      <c r="AF27" s="380"/>
      <c r="AG27" s="380"/>
      <c r="AH27" s="381"/>
      <c r="AI27" s="379"/>
      <c r="AJ27" s="379"/>
      <c r="AK27" s="379"/>
      <c r="AL27" s="379"/>
      <c r="AM27" s="379"/>
      <c r="AN27" s="379"/>
      <c r="AO27" s="379"/>
      <c r="AP27" s="379"/>
      <c r="AQ27" s="379"/>
      <c r="AR27" s="379"/>
      <c r="AS27" s="382"/>
      <c r="AT27" s="379"/>
      <c r="AU27" s="379"/>
    </row>
    <row r="28" spans="1:47" ht="14.5" customHeight="1" outlineLevel="1" x14ac:dyDescent="0.35">
      <c r="A28" s="740" t="s">
        <v>262</v>
      </c>
      <c r="B28" s="424">
        <v>2023</v>
      </c>
      <c r="C28" s="425">
        <v>2865.8517207150189</v>
      </c>
      <c r="D28" s="425">
        <v>1357.3779999999999</v>
      </c>
      <c r="E28" s="425">
        <v>146.76599999999999</v>
      </c>
      <c r="F28" s="424">
        <v>100</v>
      </c>
      <c r="G28" s="439">
        <v>7937.25</v>
      </c>
      <c r="H28" s="424">
        <v>0</v>
      </c>
      <c r="I28" s="440">
        <v>98.6</v>
      </c>
      <c r="J28" s="441">
        <v>0.9</v>
      </c>
      <c r="K28" s="441">
        <v>0.5</v>
      </c>
      <c r="L28" s="439">
        <v>32214.58</v>
      </c>
      <c r="M28" s="424">
        <v>100</v>
      </c>
      <c r="N28" s="424">
        <v>0</v>
      </c>
      <c r="O28" s="424">
        <v>0</v>
      </c>
      <c r="P28" s="425">
        <v>1171.3037014267099</v>
      </c>
      <c r="Q28" s="427">
        <v>100</v>
      </c>
      <c r="R28" s="427">
        <v>0</v>
      </c>
      <c r="S28" s="427">
        <v>0</v>
      </c>
      <c r="T28" s="425">
        <v>834.35532117509661</v>
      </c>
      <c r="U28" s="427">
        <v>100</v>
      </c>
      <c r="V28" s="427">
        <v>0</v>
      </c>
      <c r="W28" s="427">
        <v>0</v>
      </c>
      <c r="X28" s="424">
        <v>3307.1588091619319</v>
      </c>
      <c r="Y28" s="424">
        <v>78</v>
      </c>
      <c r="Z28" s="442">
        <v>0.86079094460227279</v>
      </c>
      <c r="AA28" s="424">
        <v>5245.2023979381893</v>
      </c>
    </row>
    <row r="29" spans="1:47" ht="14.5" customHeight="1" outlineLevel="1" x14ac:dyDescent="0.35">
      <c r="A29" s="738"/>
      <c r="B29" s="429">
        <v>2022</v>
      </c>
      <c r="C29" s="374">
        <v>3639</v>
      </c>
      <c r="D29" s="429">
        <v>0</v>
      </c>
      <c r="E29" s="374">
        <v>154</v>
      </c>
      <c r="F29" s="429">
        <v>100</v>
      </c>
      <c r="G29" s="401">
        <v>8422</v>
      </c>
      <c r="H29" s="429">
        <v>0</v>
      </c>
      <c r="I29" s="403">
        <v>99.9</v>
      </c>
      <c r="J29" s="403">
        <v>0.1</v>
      </c>
      <c r="K29" s="429">
        <v>0</v>
      </c>
      <c r="L29" s="401">
        <v>29273</v>
      </c>
      <c r="M29" s="429">
        <v>100</v>
      </c>
      <c r="N29" s="429">
        <v>0</v>
      </c>
      <c r="O29" s="429">
        <v>0</v>
      </c>
      <c r="P29" s="374" t="s">
        <v>118</v>
      </c>
      <c r="Q29" s="429" t="s">
        <v>118</v>
      </c>
      <c r="R29" s="429" t="s">
        <v>118</v>
      </c>
      <c r="S29" s="429" t="s">
        <v>118</v>
      </c>
      <c r="T29" s="374" t="s">
        <v>118</v>
      </c>
      <c r="U29" s="429" t="s">
        <v>118</v>
      </c>
      <c r="V29" s="429" t="s">
        <v>118</v>
      </c>
      <c r="W29" s="429" t="s">
        <v>118</v>
      </c>
      <c r="X29" s="429">
        <v>1401.1329896907214</v>
      </c>
      <c r="Y29" s="429">
        <v>100</v>
      </c>
      <c r="Z29" s="405">
        <v>0.37</v>
      </c>
      <c r="AA29" s="429">
        <v>2331</v>
      </c>
    </row>
    <row r="30" spans="1:47" outlineLevel="1" x14ac:dyDescent="0.35">
      <c r="A30" s="738"/>
      <c r="B30" s="429">
        <v>2021</v>
      </c>
      <c r="C30" s="374">
        <v>3346</v>
      </c>
      <c r="D30" s="429">
        <v>0</v>
      </c>
      <c r="E30" s="374">
        <v>147</v>
      </c>
      <c r="F30" s="429">
        <v>100</v>
      </c>
      <c r="G30" s="401">
        <v>5851</v>
      </c>
      <c r="H30" s="403">
        <v>2.1</v>
      </c>
      <c r="I30" s="403">
        <v>97.1</v>
      </c>
      <c r="J30" s="403">
        <v>0.8</v>
      </c>
      <c r="K30" s="403">
        <v>0.1</v>
      </c>
      <c r="L30" s="401">
        <v>22535</v>
      </c>
      <c r="M30" s="429">
        <v>100</v>
      </c>
      <c r="N30" s="429">
        <v>0</v>
      </c>
      <c r="O30" s="429">
        <v>0</v>
      </c>
      <c r="P30" s="374" t="s">
        <v>118</v>
      </c>
      <c r="Q30" s="429" t="s">
        <v>118</v>
      </c>
      <c r="R30" s="429" t="s">
        <v>118</v>
      </c>
      <c r="S30" s="429" t="s">
        <v>118</v>
      </c>
      <c r="T30" s="374" t="s">
        <v>118</v>
      </c>
      <c r="U30" s="429" t="s">
        <v>118</v>
      </c>
      <c r="V30" s="429" t="s">
        <v>118</v>
      </c>
      <c r="W30" s="429" t="s">
        <v>118</v>
      </c>
      <c r="X30" s="429">
        <v>1970</v>
      </c>
      <c r="Y30" s="429">
        <v>87</v>
      </c>
      <c r="Z30" s="405">
        <v>0.56999999999999995</v>
      </c>
      <c r="AA30" s="429">
        <v>4163</v>
      </c>
    </row>
    <row r="31" spans="1:47" outlineLevel="1" x14ac:dyDescent="0.35">
      <c r="A31" s="738"/>
      <c r="B31" s="431">
        <v>2020</v>
      </c>
      <c r="C31" s="432">
        <v>3565</v>
      </c>
      <c r="D31" s="431">
        <v>0</v>
      </c>
      <c r="E31" s="432">
        <v>163</v>
      </c>
      <c r="F31" s="429">
        <v>100</v>
      </c>
      <c r="G31" s="443">
        <v>3825</v>
      </c>
      <c r="H31" s="444">
        <v>32.299999999999997</v>
      </c>
      <c r="I31" s="444">
        <v>64.599999999999994</v>
      </c>
      <c r="J31" s="444">
        <v>2.9</v>
      </c>
      <c r="K31" s="444">
        <v>0.2</v>
      </c>
      <c r="L31" s="443">
        <v>19978</v>
      </c>
      <c r="M31" s="431">
        <v>100</v>
      </c>
      <c r="N31" s="431">
        <v>0</v>
      </c>
      <c r="O31" s="431">
        <v>0</v>
      </c>
      <c r="P31" s="432" t="s">
        <v>118</v>
      </c>
      <c r="Q31" s="431" t="s">
        <v>118</v>
      </c>
      <c r="R31" s="431" t="s">
        <v>118</v>
      </c>
      <c r="S31" s="431" t="s">
        <v>118</v>
      </c>
      <c r="T31" s="432" t="s">
        <v>118</v>
      </c>
      <c r="U31" s="431" t="s">
        <v>118</v>
      </c>
      <c r="V31" s="431" t="s">
        <v>118</v>
      </c>
      <c r="W31" s="431" t="s">
        <v>118</v>
      </c>
      <c r="X31" s="431">
        <v>2107</v>
      </c>
      <c r="Y31" s="431">
        <v>85</v>
      </c>
      <c r="Z31" s="445">
        <v>0.66</v>
      </c>
      <c r="AA31" s="431">
        <v>12204</v>
      </c>
    </row>
    <row r="32" spans="1:47" outlineLevel="1" x14ac:dyDescent="0.35">
      <c r="A32" s="738"/>
      <c r="B32" s="431">
        <v>2019</v>
      </c>
      <c r="C32" s="432">
        <v>2028</v>
      </c>
      <c r="D32" s="431">
        <v>0</v>
      </c>
      <c r="E32" s="432">
        <v>130</v>
      </c>
      <c r="F32" s="429">
        <v>100</v>
      </c>
      <c r="G32" s="443">
        <v>4325</v>
      </c>
      <c r="H32" s="444">
        <v>25.9</v>
      </c>
      <c r="I32" s="444">
        <v>70.7</v>
      </c>
      <c r="J32" s="444">
        <v>3.3</v>
      </c>
      <c r="K32" s="444">
        <v>0.2</v>
      </c>
      <c r="L32" s="443">
        <v>21868</v>
      </c>
      <c r="M32" s="431">
        <v>100</v>
      </c>
      <c r="N32" s="431">
        <v>0</v>
      </c>
      <c r="O32" s="431">
        <v>0</v>
      </c>
      <c r="P32" s="432" t="s">
        <v>118</v>
      </c>
      <c r="Q32" s="431" t="s">
        <v>118</v>
      </c>
      <c r="R32" s="431" t="s">
        <v>118</v>
      </c>
      <c r="S32" s="431" t="s">
        <v>118</v>
      </c>
      <c r="T32" s="432" t="s">
        <v>118</v>
      </c>
      <c r="U32" s="431" t="s">
        <v>118</v>
      </c>
      <c r="V32" s="431" t="s">
        <v>118</v>
      </c>
      <c r="W32" s="431" t="s">
        <v>118</v>
      </c>
      <c r="X32" s="431">
        <v>3216</v>
      </c>
      <c r="Y32" s="431">
        <v>89</v>
      </c>
      <c r="Z32" s="445">
        <v>1.0900000000000001</v>
      </c>
      <c r="AA32" s="431">
        <v>5200</v>
      </c>
    </row>
    <row r="33" spans="1:31" outlineLevel="1" x14ac:dyDescent="0.35">
      <c r="A33" s="739"/>
      <c r="B33" s="431">
        <v>2015</v>
      </c>
      <c r="C33" s="432">
        <v>1813</v>
      </c>
      <c r="D33" s="431">
        <v>524</v>
      </c>
      <c r="E33" s="432">
        <v>483</v>
      </c>
      <c r="F33" s="429">
        <v>100</v>
      </c>
      <c r="G33" s="443">
        <v>2605</v>
      </c>
      <c r="H33" s="444" t="s">
        <v>118</v>
      </c>
      <c r="I33" s="444" t="s">
        <v>118</v>
      </c>
      <c r="J33" s="444" t="s">
        <v>118</v>
      </c>
      <c r="K33" s="444" t="s">
        <v>118</v>
      </c>
      <c r="L33" s="443">
        <v>45214</v>
      </c>
      <c r="M33" s="431" t="s">
        <v>118</v>
      </c>
      <c r="N33" s="431" t="s">
        <v>118</v>
      </c>
      <c r="O33" s="431" t="s">
        <v>118</v>
      </c>
      <c r="P33" s="432" t="s">
        <v>118</v>
      </c>
      <c r="Q33" s="431" t="s">
        <v>118</v>
      </c>
      <c r="R33" s="431" t="s">
        <v>118</v>
      </c>
      <c r="S33" s="431" t="s">
        <v>118</v>
      </c>
      <c r="T33" s="432" t="s">
        <v>118</v>
      </c>
      <c r="U33" s="431" t="s">
        <v>118</v>
      </c>
      <c r="V33" s="431" t="s">
        <v>118</v>
      </c>
      <c r="W33" s="431" t="s">
        <v>118</v>
      </c>
      <c r="X33" s="431" t="s">
        <v>118</v>
      </c>
      <c r="Y33" s="431" t="s">
        <v>118</v>
      </c>
      <c r="Z33" s="445" t="s">
        <v>118</v>
      </c>
      <c r="AA33" s="431">
        <v>6054</v>
      </c>
    </row>
    <row r="34" spans="1:31" outlineLevel="1" x14ac:dyDescent="0.35">
      <c r="A34" s="740" t="s">
        <v>263</v>
      </c>
      <c r="B34" s="424">
        <v>2023</v>
      </c>
      <c r="C34" s="425">
        <v>1537.4695646288244</v>
      </c>
      <c r="D34" s="424">
        <v>0</v>
      </c>
      <c r="E34" s="425">
        <v>1272.0880894421366</v>
      </c>
      <c r="F34" s="434">
        <v>100</v>
      </c>
      <c r="G34" s="439">
        <v>1895.41</v>
      </c>
      <c r="H34" s="440">
        <v>64.5</v>
      </c>
      <c r="I34" s="440">
        <v>34.799999999999997</v>
      </c>
      <c r="J34" s="440">
        <v>0.7</v>
      </c>
      <c r="K34" s="424">
        <v>0</v>
      </c>
      <c r="L34" s="446">
        <v>20600</v>
      </c>
      <c r="M34" s="424">
        <v>100</v>
      </c>
      <c r="N34" s="424">
        <v>0</v>
      </c>
      <c r="O34" s="424">
        <v>0</v>
      </c>
      <c r="P34" s="425">
        <v>762.67</v>
      </c>
      <c r="Q34" s="427">
        <v>100</v>
      </c>
      <c r="R34" s="427">
        <v>0</v>
      </c>
      <c r="S34" s="427">
        <v>0</v>
      </c>
      <c r="T34" s="425">
        <v>933.18901266732553</v>
      </c>
      <c r="U34" s="427">
        <v>100</v>
      </c>
      <c r="V34" s="427">
        <v>0</v>
      </c>
      <c r="W34" s="427">
        <v>0</v>
      </c>
      <c r="X34" s="434">
        <v>678.96757894736822</v>
      </c>
      <c r="Y34" s="424">
        <v>79</v>
      </c>
      <c r="Z34" s="447">
        <v>0.26194736842105254</v>
      </c>
      <c r="AA34" s="424">
        <v>2195.1246560919999</v>
      </c>
      <c r="AE34" s="384"/>
    </row>
    <row r="35" spans="1:31" outlineLevel="1" x14ac:dyDescent="0.35">
      <c r="A35" s="738"/>
      <c r="B35" s="429">
        <v>2022</v>
      </c>
      <c r="C35" s="374">
        <v>3528</v>
      </c>
      <c r="D35" s="429">
        <v>0</v>
      </c>
      <c r="E35" s="374">
        <v>939</v>
      </c>
      <c r="F35" s="429">
        <v>100</v>
      </c>
      <c r="G35" s="401">
        <v>6981</v>
      </c>
      <c r="H35" s="403">
        <v>40.1</v>
      </c>
      <c r="I35" s="403">
        <v>58.7</v>
      </c>
      <c r="J35" s="403">
        <v>1.2</v>
      </c>
      <c r="K35" s="429">
        <v>0</v>
      </c>
      <c r="L35" s="401">
        <v>25761</v>
      </c>
      <c r="M35" s="429">
        <v>100</v>
      </c>
      <c r="N35" s="429">
        <v>0</v>
      </c>
      <c r="O35" s="429">
        <v>0</v>
      </c>
      <c r="P35" s="374" t="s">
        <v>118</v>
      </c>
      <c r="Q35" s="429" t="s">
        <v>118</v>
      </c>
      <c r="R35" s="429" t="s">
        <v>118</v>
      </c>
      <c r="S35" s="429" t="s">
        <v>118</v>
      </c>
      <c r="T35" s="374" t="s">
        <v>118</v>
      </c>
      <c r="U35" s="429" t="s">
        <v>118</v>
      </c>
      <c r="V35" s="429" t="s">
        <v>118</v>
      </c>
      <c r="W35" s="429" t="s">
        <v>118</v>
      </c>
      <c r="X35" s="429">
        <v>816.48</v>
      </c>
      <c r="Y35" s="429">
        <v>70</v>
      </c>
      <c r="Z35" s="403">
        <v>0.76</v>
      </c>
      <c r="AA35" s="429">
        <v>3122</v>
      </c>
      <c r="AE35" s="384"/>
    </row>
    <row r="36" spans="1:31" outlineLevel="1" x14ac:dyDescent="0.35">
      <c r="A36" s="738"/>
      <c r="B36" s="429">
        <v>2021</v>
      </c>
      <c r="C36" s="374">
        <v>3510</v>
      </c>
      <c r="D36" s="429">
        <v>0</v>
      </c>
      <c r="E36" s="374">
        <v>996</v>
      </c>
      <c r="F36" s="430">
        <v>100</v>
      </c>
      <c r="G36" s="401">
        <v>166</v>
      </c>
      <c r="H36" s="429">
        <v>100</v>
      </c>
      <c r="I36" s="429">
        <v>0</v>
      </c>
      <c r="J36" s="448">
        <v>0</v>
      </c>
      <c r="K36" s="448">
        <v>0</v>
      </c>
      <c r="L36" s="401">
        <v>12259</v>
      </c>
      <c r="M36" s="429">
        <v>100</v>
      </c>
      <c r="N36" s="429">
        <v>0</v>
      </c>
      <c r="O36" s="429">
        <v>0</v>
      </c>
      <c r="P36" s="374" t="s">
        <v>118</v>
      </c>
      <c r="Q36" s="429" t="s">
        <v>118</v>
      </c>
      <c r="R36" s="429" t="s">
        <v>118</v>
      </c>
      <c r="S36" s="429" t="s">
        <v>118</v>
      </c>
      <c r="T36" s="374" t="s">
        <v>118</v>
      </c>
      <c r="U36" s="429" t="s">
        <v>118</v>
      </c>
      <c r="V36" s="429" t="s">
        <v>118</v>
      </c>
      <c r="W36" s="429" t="s">
        <v>118</v>
      </c>
      <c r="X36" s="429">
        <v>626</v>
      </c>
      <c r="Y36" s="429">
        <v>99</v>
      </c>
      <c r="Z36" s="449">
        <v>0.61</v>
      </c>
      <c r="AA36" s="429">
        <v>5765</v>
      </c>
    </row>
    <row r="37" spans="1:31" outlineLevel="1" x14ac:dyDescent="0.35">
      <c r="A37" s="738"/>
      <c r="B37" s="431">
        <v>2020</v>
      </c>
      <c r="C37" s="432">
        <v>2715</v>
      </c>
      <c r="D37" s="431">
        <v>0</v>
      </c>
      <c r="E37" s="432">
        <v>631</v>
      </c>
      <c r="F37" s="430">
        <v>100</v>
      </c>
      <c r="G37" s="443">
        <v>5682</v>
      </c>
      <c r="H37" s="431">
        <v>24</v>
      </c>
      <c r="I37" s="431">
        <v>69.7</v>
      </c>
      <c r="J37" s="431">
        <v>6.3</v>
      </c>
      <c r="K37" s="431">
        <v>0</v>
      </c>
      <c r="L37" s="443">
        <v>24316</v>
      </c>
      <c r="M37" s="431">
        <v>100</v>
      </c>
      <c r="N37" s="431">
        <v>0</v>
      </c>
      <c r="O37" s="431">
        <v>0</v>
      </c>
      <c r="P37" s="432" t="s">
        <v>118</v>
      </c>
      <c r="Q37" s="431" t="s">
        <v>118</v>
      </c>
      <c r="R37" s="431" t="s">
        <v>118</v>
      </c>
      <c r="S37" s="431" t="s">
        <v>118</v>
      </c>
      <c r="T37" s="432" t="s">
        <v>118</v>
      </c>
      <c r="U37" s="431" t="s">
        <v>118</v>
      </c>
      <c r="V37" s="431" t="s">
        <v>118</v>
      </c>
      <c r="W37" s="431" t="s">
        <v>118</v>
      </c>
      <c r="X37" s="431">
        <v>3094</v>
      </c>
      <c r="Y37" s="431">
        <v>100</v>
      </c>
      <c r="Z37" s="445">
        <v>3.15</v>
      </c>
      <c r="AA37" s="431">
        <v>3673</v>
      </c>
    </row>
    <row r="38" spans="1:31" outlineLevel="1" x14ac:dyDescent="0.35">
      <c r="A38" s="738"/>
      <c r="B38" s="431">
        <v>2019</v>
      </c>
      <c r="C38" s="432">
        <v>3464</v>
      </c>
      <c r="D38" s="431">
        <v>0</v>
      </c>
      <c r="E38" s="432">
        <v>829</v>
      </c>
      <c r="F38" s="431">
        <v>10</v>
      </c>
      <c r="G38" s="443">
        <v>6471</v>
      </c>
      <c r="H38" s="431">
        <v>34</v>
      </c>
      <c r="I38" s="431">
        <v>61</v>
      </c>
      <c r="J38" s="431">
        <v>1</v>
      </c>
      <c r="K38" s="431">
        <v>4</v>
      </c>
      <c r="L38" s="443">
        <v>46962</v>
      </c>
      <c r="M38" s="431">
        <v>100</v>
      </c>
      <c r="N38" s="431">
        <v>0</v>
      </c>
      <c r="O38" s="431">
        <v>0</v>
      </c>
      <c r="P38" s="432" t="s">
        <v>118</v>
      </c>
      <c r="Q38" s="431" t="s">
        <v>118</v>
      </c>
      <c r="R38" s="431" t="s">
        <v>118</v>
      </c>
      <c r="S38" s="431" t="s">
        <v>118</v>
      </c>
      <c r="T38" s="432" t="s">
        <v>118</v>
      </c>
      <c r="U38" s="431" t="s">
        <v>118</v>
      </c>
      <c r="V38" s="431" t="s">
        <v>118</v>
      </c>
      <c r="W38" s="431" t="s">
        <v>118</v>
      </c>
      <c r="X38" s="431">
        <v>4067</v>
      </c>
      <c r="Y38" s="431">
        <v>100</v>
      </c>
      <c r="Z38" s="445">
        <v>4.1399999999999997</v>
      </c>
      <c r="AA38" s="431">
        <v>2828</v>
      </c>
    </row>
    <row r="39" spans="1:31" outlineLevel="1" x14ac:dyDescent="0.35">
      <c r="A39" s="739"/>
      <c r="B39" s="431">
        <v>2015</v>
      </c>
      <c r="C39" s="432">
        <v>2865</v>
      </c>
      <c r="D39" s="431">
        <v>561</v>
      </c>
      <c r="E39" s="432">
        <v>625</v>
      </c>
      <c r="F39" s="431">
        <v>51</v>
      </c>
      <c r="G39" s="443" t="s">
        <v>118</v>
      </c>
      <c r="H39" s="431" t="s">
        <v>118</v>
      </c>
      <c r="I39" s="431" t="s">
        <v>118</v>
      </c>
      <c r="J39" s="431" t="s">
        <v>118</v>
      </c>
      <c r="K39" s="431" t="s">
        <v>118</v>
      </c>
      <c r="L39" s="443" t="s">
        <v>118</v>
      </c>
      <c r="M39" s="431" t="s">
        <v>118</v>
      </c>
      <c r="N39" s="431" t="s">
        <v>118</v>
      </c>
      <c r="O39" s="431" t="s">
        <v>118</v>
      </c>
      <c r="P39" s="432" t="s">
        <v>118</v>
      </c>
      <c r="Q39" s="431" t="s">
        <v>118</v>
      </c>
      <c r="R39" s="431" t="s">
        <v>118</v>
      </c>
      <c r="S39" s="431" t="s">
        <v>118</v>
      </c>
      <c r="T39" s="432" t="s">
        <v>118</v>
      </c>
      <c r="U39" s="431" t="s">
        <v>118</v>
      </c>
      <c r="V39" s="431" t="s">
        <v>118</v>
      </c>
      <c r="W39" s="431" t="s">
        <v>118</v>
      </c>
      <c r="X39" s="431" t="s">
        <v>118</v>
      </c>
      <c r="Y39" s="431" t="s">
        <v>118</v>
      </c>
      <c r="Z39" s="445" t="s">
        <v>118</v>
      </c>
      <c r="AA39" s="431">
        <v>2717</v>
      </c>
    </row>
    <row r="40" spans="1:31" outlineLevel="1" x14ac:dyDescent="0.35">
      <c r="A40" s="740" t="s">
        <v>264</v>
      </c>
      <c r="B40" s="424">
        <v>2023</v>
      </c>
      <c r="C40" s="425">
        <v>106.08957549</v>
      </c>
      <c r="D40" s="424">
        <v>0</v>
      </c>
      <c r="E40" s="424">
        <v>0</v>
      </c>
      <c r="F40" s="434">
        <v>100</v>
      </c>
      <c r="G40" s="439">
        <v>309.13</v>
      </c>
      <c r="H40" s="440">
        <v>0</v>
      </c>
      <c r="I40" s="440">
        <v>98.7</v>
      </c>
      <c r="J40" s="440">
        <v>0.9</v>
      </c>
      <c r="K40" s="440">
        <v>0.4</v>
      </c>
      <c r="L40" s="439">
        <v>877.58</v>
      </c>
      <c r="M40" s="424">
        <v>100</v>
      </c>
      <c r="N40" s="424">
        <v>0</v>
      </c>
      <c r="O40" s="424">
        <v>0</v>
      </c>
      <c r="P40" s="450">
        <v>34.307236459621109</v>
      </c>
      <c r="Q40" s="427">
        <v>100</v>
      </c>
      <c r="R40" s="427">
        <v>0</v>
      </c>
      <c r="S40" s="427">
        <v>0</v>
      </c>
      <c r="T40" s="425">
        <v>24.438090018866234</v>
      </c>
      <c r="U40" s="427">
        <v>100</v>
      </c>
      <c r="V40" s="427">
        <v>0</v>
      </c>
      <c r="W40" s="427">
        <v>0</v>
      </c>
      <c r="X40" s="424" t="s">
        <v>118</v>
      </c>
      <c r="Y40" s="424" t="s">
        <v>118</v>
      </c>
      <c r="Z40" s="451" t="s">
        <v>118</v>
      </c>
      <c r="AA40" s="424">
        <v>152.16</v>
      </c>
    </row>
    <row r="41" spans="1:31" outlineLevel="1" x14ac:dyDescent="0.35">
      <c r="A41" s="738"/>
      <c r="B41" s="429">
        <v>2022</v>
      </c>
      <c r="C41" s="374">
        <v>97</v>
      </c>
      <c r="D41" s="429">
        <v>0</v>
      </c>
      <c r="E41" s="429">
        <v>0</v>
      </c>
      <c r="F41" s="429">
        <v>100</v>
      </c>
      <c r="G41" s="401">
        <v>272</v>
      </c>
      <c r="H41" s="429">
        <v>0</v>
      </c>
      <c r="I41" s="429">
        <v>100</v>
      </c>
      <c r="J41" s="429">
        <v>0</v>
      </c>
      <c r="K41" s="429">
        <v>0</v>
      </c>
      <c r="L41" s="401">
        <v>778</v>
      </c>
      <c r="M41" s="429">
        <v>100</v>
      </c>
      <c r="N41" s="429">
        <v>0</v>
      </c>
      <c r="O41" s="429">
        <v>0</v>
      </c>
      <c r="P41" s="374" t="s">
        <v>118</v>
      </c>
      <c r="Q41" s="429" t="s">
        <v>118</v>
      </c>
      <c r="R41" s="429" t="s">
        <v>118</v>
      </c>
      <c r="S41" s="429" t="s">
        <v>118</v>
      </c>
      <c r="T41" s="374" t="s">
        <v>118</v>
      </c>
      <c r="U41" s="429" t="s">
        <v>118</v>
      </c>
      <c r="V41" s="429" t="s">
        <v>118</v>
      </c>
      <c r="W41" s="429" t="s">
        <v>118</v>
      </c>
      <c r="X41" s="429" t="s">
        <v>118</v>
      </c>
      <c r="Y41" s="429" t="s">
        <v>118</v>
      </c>
      <c r="Z41" s="405" t="s">
        <v>118</v>
      </c>
      <c r="AA41" s="429">
        <v>101</v>
      </c>
    </row>
    <row r="42" spans="1:31" outlineLevel="1" x14ac:dyDescent="0.35">
      <c r="A42" s="738"/>
      <c r="B42" s="429">
        <v>2021</v>
      </c>
      <c r="C42" s="374">
        <v>52</v>
      </c>
      <c r="D42" s="429">
        <v>0</v>
      </c>
      <c r="E42" s="429">
        <v>0</v>
      </c>
      <c r="F42" s="430">
        <v>100</v>
      </c>
      <c r="G42" s="401">
        <v>156</v>
      </c>
      <c r="H42" s="403">
        <v>2.1</v>
      </c>
      <c r="I42" s="403">
        <v>97.1</v>
      </c>
      <c r="J42" s="449">
        <v>0.8</v>
      </c>
      <c r="K42" s="449">
        <v>0.1</v>
      </c>
      <c r="L42" s="401">
        <v>571</v>
      </c>
      <c r="M42" s="429">
        <v>100</v>
      </c>
      <c r="N42" s="429">
        <v>0</v>
      </c>
      <c r="O42" s="429">
        <v>0</v>
      </c>
      <c r="P42" s="374" t="s">
        <v>118</v>
      </c>
      <c r="Q42" s="429" t="s">
        <v>118</v>
      </c>
      <c r="R42" s="429" t="s">
        <v>118</v>
      </c>
      <c r="S42" s="429" t="s">
        <v>118</v>
      </c>
      <c r="T42" s="374" t="s">
        <v>118</v>
      </c>
      <c r="U42" s="429" t="s">
        <v>118</v>
      </c>
      <c r="V42" s="429" t="s">
        <v>118</v>
      </c>
      <c r="W42" s="429" t="s">
        <v>118</v>
      </c>
      <c r="X42" s="429" t="s">
        <v>118</v>
      </c>
      <c r="Y42" s="429" t="s">
        <v>118</v>
      </c>
      <c r="Z42" s="452" t="s">
        <v>118</v>
      </c>
      <c r="AA42" s="429">
        <v>31</v>
      </c>
    </row>
    <row r="43" spans="1:31" outlineLevel="1" x14ac:dyDescent="0.35">
      <c r="A43" s="738"/>
      <c r="B43" s="431">
        <v>2020</v>
      </c>
      <c r="C43" s="432">
        <v>38</v>
      </c>
      <c r="D43" s="431">
        <v>0</v>
      </c>
      <c r="E43" s="431">
        <v>0</v>
      </c>
      <c r="F43" s="431">
        <v>1</v>
      </c>
      <c r="G43" s="443" t="s">
        <v>118</v>
      </c>
      <c r="H43" s="431" t="s">
        <v>118</v>
      </c>
      <c r="I43" s="431" t="s">
        <v>118</v>
      </c>
      <c r="J43" s="444" t="s">
        <v>118</v>
      </c>
      <c r="K43" s="444" t="s">
        <v>118</v>
      </c>
      <c r="L43" s="443" t="s">
        <v>118</v>
      </c>
      <c r="M43" s="431" t="s">
        <v>118</v>
      </c>
      <c r="N43" s="431" t="s">
        <v>118</v>
      </c>
      <c r="O43" s="431" t="s">
        <v>118</v>
      </c>
      <c r="P43" s="432" t="s">
        <v>118</v>
      </c>
      <c r="Q43" s="431" t="s">
        <v>118</v>
      </c>
      <c r="R43" s="431" t="s">
        <v>118</v>
      </c>
      <c r="S43" s="431" t="s">
        <v>118</v>
      </c>
      <c r="T43" s="432" t="s">
        <v>118</v>
      </c>
      <c r="U43" s="431" t="s">
        <v>118</v>
      </c>
      <c r="V43" s="431" t="s">
        <v>118</v>
      </c>
      <c r="W43" s="431" t="s">
        <v>118</v>
      </c>
      <c r="X43" s="431" t="s">
        <v>118</v>
      </c>
      <c r="Y43" s="431" t="s">
        <v>118</v>
      </c>
      <c r="Z43" s="445" t="s">
        <v>118</v>
      </c>
      <c r="AA43" s="431">
        <v>112</v>
      </c>
    </row>
    <row r="44" spans="1:31" outlineLevel="1" x14ac:dyDescent="0.35">
      <c r="A44" s="738"/>
      <c r="B44" s="431">
        <v>2019</v>
      </c>
      <c r="C44" s="432">
        <v>31</v>
      </c>
      <c r="D44" s="431">
        <v>0</v>
      </c>
      <c r="E44" s="431">
        <v>0</v>
      </c>
      <c r="F44" s="431">
        <v>0</v>
      </c>
      <c r="G44" s="443" t="s">
        <v>118</v>
      </c>
      <c r="H44" s="431" t="s">
        <v>118</v>
      </c>
      <c r="I44" s="431" t="s">
        <v>118</v>
      </c>
      <c r="J44" s="444" t="s">
        <v>118</v>
      </c>
      <c r="K44" s="444" t="s">
        <v>118</v>
      </c>
      <c r="L44" s="443" t="s">
        <v>118</v>
      </c>
      <c r="M44" s="431" t="s">
        <v>118</v>
      </c>
      <c r="N44" s="431" t="s">
        <v>118</v>
      </c>
      <c r="O44" s="431" t="s">
        <v>118</v>
      </c>
      <c r="P44" s="432" t="s">
        <v>118</v>
      </c>
      <c r="Q44" s="431" t="s">
        <v>118</v>
      </c>
      <c r="R44" s="431" t="s">
        <v>118</v>
      </c>
      <c r="S44" s="431" t="s">
        <v>118</v>
      </c>
      <c r="T44" s="432" t="s">
        <v>118</v>
      </c>
      <c r="U44" s="431" t="s">
        <v>118</v>
      </c>
      <c r="V44" s="431" t="s">
        <v>118</v>
      </c>
      <c r="W44" s="431" t="s">
        <v>118</v>
      </c>
      <c r="X44" s="431" t="s">
        <v>118</v>
      </c>
      <c r="Y44" s="431" t="s">
        <v>118</v>
      </c>
      <c r="Z44" s="445" t="s">
        <v>118</v>
      </c>
      <c r="AA44" s="431">
        <v>30</v>
      </c>
    </row>
    <row r="45" spans="1:31" outlineLevel="1" x14ac:dyDescent="0.35">
      <c r="A45" s="739"/>
      <c r="B45" s="431">
        <v>2015</v>
      </c>
      <c r="C45" s="432" t="s">
        <v>118</v>
      </c>
      <c r="D45" s="431">
        <v>0</v>
      </c>
      <c r="E45" s="431">
        <v>0</v>
      </c>
      <c r="F45" s="431" t="s">
        <v>118</v>
      </c>
      <c r="G45" s="443" t="s">
        <v>118</v>
      </c>
      <c r="H45" s="431" t="s">
        <v>118</v>
      </c>
      <c r="I45" s="431" t="s">
        <v>118</v>
      </c>
      <c r="J45" s="444" t="s">
        <v>118</v>
      </c>
      <c r="K45" s="444" t="s">
        <v>118</v>
      </c>
      <c r="L45" s="443" t="s">
        <v>118</v>
      </c>
      <c r="M45" s="431" t="s">
        <v>118</v>
      </c>
      <c r="N45" s="431" t="s">
        <v>118</v>
      </c>
      <c r="O45" s="431" t="s">
        <v>118</v>
      </c>
      <c r="P45" s="432" t="s">
        <v>118</v>
      </c>
      <c r="Q45" s="431" t="s">
        <v>118</v>
      </c>
      <c r="R45" s="431" t="s">
        <v>118</v>
      </c>
      <c r="S45" s="431" t="s">
        <v>118</v>
      </c>
      <c r="T45" s="432" t="s">
        <v>118</v>
      </c>
      <c r="U45" s="431" t="s">
        <v>118</v>
      </c>
      <c r="V45" s="431" t="s">
        <v>118</v>
      </c>
      <c r="W45" s="431" t="s">
        <v>118</v>
      </c>
      <c r="X45" s="431" t="s">
        <v>118</v>
      </c>
      <c r="Y45" s="431" t="s">
        <v>118</v>
      </c>
      <c r="Z45" s="445" t="s">
        <v>118</v>
      </c>
      <c r="AA45" s="431" t="s">
        <v>118</v>
      </c>
    </row>
    <row r="46" spans="1:31" outlineLevel="1" x14ac:dyDescent="0.35">
      <c r="A46" s="740" t="s">
        <v>101</v>
      </c>
      <c r="B46" s="424">
        <v>2023</v>
      </c>
      <c r="C46" s="425">
        <v>1799.025260142</v>
      </c>
      <c r="D46" s="424">
        <v>0</v>
      </c>
      <c r="E46" s="424">
        <v>0</v>
      </c>
      <c r="F46" s="434">
        <v>100</v>
      </c>
      <c r="G46" s="439">
        <v>5310.33</v>
      </c>
      <c r="H46" s="440">
        <v>67.5</v>
      </c>
      <c r="I46" s="440">
        <v>32.5</v>
      </c>
      <c r="J46" s="440">
        <v>0</v>
      </c>
      <c r="K46" s="424">
        <v>0</v>
      </c>
      <c r="L46" s="439">
        <v>249.27</v>
      </c>
      <c r="M46" s="424">
        <v>100</v>
      </c>
      <c r="N46" s="424">
        <v>0</v>
      </c>
      <c r="O46" s="424">
        <v>0</v>
      </c>
      <c r="P46" s="450">
        <v>1322.1948210765479</v>
      </c>
      <c r="Q46" s="427">
        <v>100</v>
      </c>
      <c r="R46" s="427">
        <v>0</v>
      </c>
      <c r="S46" s="427">
        <v>0</v>
      </c>
      <c r="T46" s="425">
        <v>941.83966400143754</v>
      </c>
      <c r="U46" s="427">
        <v>100</v>
      </c>
      <c r="V46" s="427">
        <v>0</v>
      </c>
      <c r="W46" s="427">
        <v>0</v>
      </c>
      <c r="X46" s="424">
        <v>358.90909090909088</v>
      </c>
      <c r="Y46" s="424">
        <v>70</v>
      </c>
      <c r="Z46" s="451">
        <v>8.2413109278780913E-2</v>
      </c>
      <c r="AA46" s="424">
        <v>2021.0360102610002</v>
      </c>
    </row>
    <row r="47" spans="1:31" outlineLevel="1" x14ac:dyDescent="0.35">
      <c r="A47" s="738"/>
      <c r="B47" s="429">
        <v>2022</v>
      </c>
      <c r="C47" s="374">
        <v>1830</v>
      </c>
      <c r="D47" s="429">
        <v>0</v>
      </c>
      <c r="E47" s="429">
        <v>0</v>
      </c>
      <c r="F47" s="430">
        <v>100</v>
      </c>
      <c r="G47" s="401">
        <v>3469</v>
      </c>
      <c r="H47" s="403">
        <v>67.3</v>
      </c>
      <c r="I47" s="403">
        <v>32.700000000000003</v>
      </c>
      <c r="J47" s="429">
        <v>0</v>
      </c>
      <c r="K47" s="429">
        <v>0</v>
      </c>
      <c r="L47" s="401">
        <v>998</v>
      </c>
      <c r="M47" s="429">
        <v>100</v>
      </c>
      <c r="N47" s="429">
        <v>0</v>
      </c>
      <c r="O47" s="429">
        <v>0</v>
      </c>
      <c r="P47" s="374" t="s">
        <v>118</v>
      </c>
      <c r="Q47" s="429" t="s">
        <v>118</v>
      </c>
      <c r="R47" s="429" t="s">
        <v>118</v>
      </c>
      <c r="S47" s="429" t="s">
        <v>118</v>
      </c>
      <c r="T47" s="374" t="s">
        <v>118</v>
      </c>
      <c r="U47" s="429" t="s">
        <v>118</v>
      </c>
      <c r="V47" s="429" t="s">
        <v>118</v>
      </c>
      <c r="W47" s="429" t="s">
        <v>118</v>
      </c>
      <c r="X47" s="430">
        <v>258.55199999999996</v>
      </c>
      <c r="Y47" s="429">
        <v>70</v>
      </c>
      <c r="Z47" s="403">
        <v>0.06</v>
      </c>
      <c r="AA47" s="429">
        <v>6231</v>
      </c>
    </row>
    <row r="48" spans="1:31" outlineLevel="1" x14ac:dyDescent="0.35">
      <c r="A48" s="738"/>
      <c r="B48" s="429">
        <v>2021</v>
      </c>
      <c r="C48" s="374">
        <v>2021</v>
      </c>
      <c r="D48" s="429">
        <v>0</v>
      </c>
      <c r="E48" s="429">
        <v>0</v>
      </c>
      <c r="F48" s="430">
        <v>100</v>
      </c>
      <c r="G48" s="401">
        <v>2782</v>
      </c>
      <c r="H48" s="403">
        <v>52.2</v>
      </c>
      <c r="I48" s="403">
        <v>47.8</v>
      </c>
      <c r="J48" s="448">
        <v>0</v>
      </c>
      <c r="K48" s="448">
        <v>0</v>
      </c>
      <c r="L48" s="401">
        <v>1143</v>
      </c>
      <c r="M48" s="429">
        <v>100</v>
      </c>
      <c r="N48" s="429">
        <v>0</v>
      </c>
      <c r="O48" s="429">
        <v>0</v>
      </c>
      <c r="P48" s="374" t="s">
        <v>118</v>
      </c>
      <c r="Q48" s="429" t="s">
        <v>118</v>
      </c>
      <c r="R48" s="429" t="s">
        <v>118</v>
      </c>
      <c r="S48" s="429" t="s">
        <v>118</v>
      </c>
      <c r="T48" s="374" t="s">
        <v>118</v>
      </c>
      <c r="U48" s="429" t="s">
        <v>118</v>
      </c>
      <c r="V48" s="429" t="s">
        <v>118</v>
      </c>
      <c r="W48" s="429" t="s">
        <v>118</v>
      </c>
      <c r="X48" s="429">
        <v>227</v>
      </c>
      <c r="Y48" s="429">
        <v>70</v>
      </c>
      <c r="Z48" s="449">
        <v>0.06</v>
      </c>
      <c r="AA48" s="429">
        <v>2339</v>
      </c>
    </row>
    <row r="49" spans="1:27" outlineLevel="1" x14ac:dyDescent="0.35">
      <c r="A49" s="738"/>
      <c r="B49" s="431">
        <v>2020</v>
      </c>
      <c r="C49" s="432">
        <v>2372</v>
      </c>
      <c r="D49" s="431">
        <v>0</v>
      </c>
      <c r="E49" s="431">
        <v>0</v>
      </c>
      <c r="F49" s="430">
        <v>100</v>
      </c>
      <c r="G49" s="443">
        <v>3060</v>
      </c>
      <c r="H49" s="444">
        <v>55.1</v>
      </c>
      <c r="I49" s="444">
        <v>27</v>
      </c>
      <c r="J49" s="431">
        <v>0</v>
      </c>
      <c r="K49" s="444">
        <v>17.899999999999999</v>
      </c>
      <c r="L49" s="443">
        <v>1167</v>
      </c>
      <c r="M49" s="431">
        <v>100</v>
      </c>
      <c r="N49" s="431">
        <v>0</v>
      </c>
      <c r="O49" s="431">
        <v>0</v>
      </c>
      <c r="P49" s="432" t="s">
        <v>118</v>
      </c>
      <c r="Q49" s="431" t="s">
        <v>118</v>
      </c>
      <c r="R49" s="431" t="s">
        <v>118</v>
      </c>
      <c r="S49" s="431" t="s">
        <v>118</v>
      </c>
      <c r="T49" s="432" t="s">
        <v>118</v>
      </c>
      <c r="U49" s="431" t="s">
        <v>118</v>
      </c>
      <c r="V49" s="431" t="s">
        <v>118</v>
      </c>
      <c r="W49" s="431" t="s">
        <v>118</v>
      </c>
      <c r="X49" s="431">
        <v>680</v>
      </c>
      <c r="Y49" s="431">
        <v>70</v>
      </c>
      <c r="Z49" s="445">
        <v>0.17</v>
      </c>
      <c r="AA49" s="431">
        <v>6732</v>
      </c>
    </row>
    <row r="50" spans="1:27" outlineLevel="1" x14ac:dyDescent="0.35">
      <c r="A50" s="738"/>
      <c r="B50" s="431">
        <v>2019</v>
      </c>
      <c r="C50" s="432">
        <v>4034</v>
      </c>
      <c r="D50" s="431">
        <v>0</v>
      </c>
      <c r="E50" s="431">
        <v>0</v>
      </c>
      <c r="F50" s="430">
        <v>100</v>
      </c>
      <c r="G50" s="443">
        <v>6250</v>
      </c>
      <c r="H50" s="444">
        <v>69.8</v>
      </c>
      <c r="I50" s="444">
        <v>30.1</v>
      </c>
      <c r="J50" s="431">
        <v>0</v>
      </c>
      <c r="K50" s="444">
        <v>0.1</v>
      </c>
      <c r="L50" s="443">
        <v>11625</v>
      </c>
      <c r="M50" s="431">
        <v>100</v>
      </c>
      <c r="N50" s="431">
        <v>0</v>
      </c>
      <c r="O50" s="431">
        <v>0</v>
      </c>
      <c r="P50" s="432" t="s">
        <v>118</v>
      </c>
      <c r="Q50" s="431" t="s">
        <v>118</v>
      </c>
      <c r="R50" s="431" t="s">
        <v>118</v>
      </c>
      <c r="S50" s="431" t="s">
        <v>118</v>
      </c>
      <c r="T50" s="432" t="s">
        <v>118</v>
      </c>
      <c r="U50" s="431" t="s">
        <v>118</v>
      </c>
      <c r="V50" s="431" t="s">
        <v>118</v>
      </c>
      <c r="W50" s="431" t="s">
        <v>118</v>
      </c>
      <c r="X50" s="431">
        <v>7861</v>
      </c>
      <c r="Y50" s="431">
        <v>70</v>
      </c>
      <c r="Z50" s="445">
        <v>1.88</v>
      </c>
      <c r="AA50" s="431">
        <v>14382</v>
      </c>
    </row>
    <row r="51" spans="1:27" outlineLevel="1" x14ac:dyDescent="0.35">
      <c r="A51" s="739"/>
      <c r="B51" s="431">
        <v>2015</v>
      </c>
      <c r="C51" s="432">
        <v>1673</v>
      </c>
      <c r="D51" s="431">
        <v>0</v>
      </c>
      <c r="E51" s="431">
        <v>0</v>
      </c>
      <c r="F51" s="431">
        <v>0</v>
      </c>
      <c r="G51" s="443">
        <v>454</v>
      </c>
      <c r="H51" s="444" t="s">
        <v>118</v>
      </c>
      <c r="I51" s="444" t="s">
        <v>118</v>
      </c>
      <c r="J51" s="431" t="s">
        <v>118</v>
      </c>
      <c r="K51" s="444" t="s">
        <v>118</v>
      </c>
      <c r="L51" s="443" t="s">
        <v>118</v>
      </c>
      <c r="M51" s="431" t="s">
        <v>118</v>
      </c>
      <c r="N51" s="431" t="s">
        <v>118</v>
      </c>
      <c r="O51" s="431" t="s">
        <v>118</v>
      </c>
      <c r="P51" s="432" t="s">
        <v>118</v>
      </c>
      <c r="Q51" s="431" t="s">
        <v>118</v>
      </c>
      <c r="R51" s="431" t="s">
        <v>118</v>
      </c>
      <c r="S51" s="431" t="s">
        <v>118</v>
      </c>
      <c r="T51" s="432" t="s">
        <v>118</v>
      </c>
      <c r="U51" s="431" t="s">
        <v>118</v>
      </c>
      <c r="V51" s="431" t="s">
        <v>118</v>
      </c>
      <c r="W51" s="431" t="s">
        <v>118</v>
      </c>
      <c r="X51" s="431" t="s">
        <v>118</v>
      </c>
      <c r="Y51" s="431" t="s">
        <v>118</v>
      </c>
      <c r="Z51" s="445" t="s">
        <v>118</v>
      </c>
      <c r="AA51" s="431">
        <v>8349</v>
      </c>
    </row>
    <row r="52" spans="1:27" outlineLevel="1" x14ac:dyDescent="0.35">
      <c r="A52" s="740" t="s">
        <v>100</v>
      </c>
      <c r="B52" s="424">
        <v>2023</v>
      </c>
      <c r="C52" s="425">
        <v>593.30141012406341</v>
      </c>
      <c r="D52" s="424">
        <v>0</v>
      </c>
      <c r="E52" s="424">
        <v>0</v>
      </c>
      <c r="F52" s="434">
        <v>100</v>
      </c>
      <c r="G52" s="424">
        <v>0</v>
      </c>
      <c r="H52" s="424">
        <v>0</v>
      </c>
      <c r="I52" s="424">
        <v>0</v>
      </c>
      <c r="J52" s="424">
        <v>0</v>
      </c>
      <c r="K52" s="424">
        <v>0</v>
      </c>
      <c r="L52" s="439">
        <v>66.86</v>
      </c>
      <c r="M52" s="424">
        <v>100</v>
      </c>
      <c r="N52" s="424">
        <v>0</v>
      </c>
      <c r="O52" s="424">
        <v>0</v>
      </c>
      <c r="P52" s="450">
        <v>324.55252898526516</v>
      </c>
      <c r="Q52" s="427">
        <v>100</v>
      </c>
      <c r="R52" s="427">
        <v>0</v>
      </c>
      <c r="S52" s="427">
        <v>0</v>
      </c>
      <c r="T52" s="425">
        <v>231.1886569041416</v>
      </c>
      <c r="U52" s="427">
        <v>100</v>
      </c>
      <c r="V52" s="427">
        <v>0</v>
      </c>
      <c r="W52" s="427">
        <v>0</v>
      </c>
      <c r="X52" s="424">
        <v>0</v>
      </c>
      <c r="Y52" s="424">
        <v>0</v>
      </c>
      <c r="Z52" s="451">
        <v>0</v>
      </c>
      <c r="AA52" s="424">
        <v>1533.9317624300002</v>
      </c>
    </row>
    <row r="53" spans="1:27" outlineLevel="1" x14ac:dyDescent="0.35">
      <c r="A53" s="738"/>
      <c r="B53" s="429">
        <v>2022</v>
      </c>
      <c r="C53" s="374">
        <v>532</v>
      </c>
      <c r="D53" s="429">
        <v>0</v>
      </c>
      <c r="E53" s="429">
        <v>0</v>
      </c>
      <c r="F53" s="429">
        <v>100</v>
      </c>
      <c r="G53" s="401">
        <v>274</v>
      </c>
      <c r="H53" s="403">
        <v>92.5</v>
      </c>
      <c r="I53" s="403">
        <v>7.5</v>
      </c>
      <c r="J53" s="429">
        <v>0</v>
      </c>
      <c r="K53" s="429">
        <v>0</v>
      </c>
      <c r="L53" s="401">
        <v>245</v>
      </c>
      <c r="M53" s="429">
        <v>100</v>
      </c>
      <c r="N53" s="429">
        <v>0</v>
      </c>
      <c r="O53" s="429">
        <v>0</v>
      </c>
      <c r="P53" s="374" t="s">
        <v>118</v>
      </c>
      <c r="Q53" s="429" t="s">
        <v>118</v>
      </c>
      <c r="R53" s="429" t="s">
        <v>118</v>
      </c>
      <c r="S53" s="429" t="s">
        <v>118</v>
      </c>
      <c r="T53" s="374" t="s">
        <v>118</v>
      </c>
      <c r="U53" s="429" t="s">
        <v>118</v>
      </c>
      <c r="V53" s="429" t="s">
        <v>118</v>
      </c>
      <c r="W53" s="429" t="s">
        <v>118</v>
      </c>
      <c r="X53" s="429">
        <v>680.39999999999986</v>
      </c>
      <c r="Y53" s="429">
        <v>70</v>
      </c>
      <c r="Z53" s="403">
        <v>0.66</v>
      </c>
      <c r="AA53" s="429">
        <v>1931</v>
      </c>
    </row>
    <row r="54" spans="1:27" outlineLevel="1" x14ac:dyDescent="0.35">
      <c r="A54" s="738"/>
      <c r="B54" s="429">
        <v>2021</v>
      </c>
      <c r="C54" s="374">
        <v>783</v>
      </c>
      <c r="D54" s="429">
        <v>0</v>
      </c>
      <c r="E54" s="429">
        <v>0</v>
      </c>
      <c r="F54" s="430">
        <v>100</v>
      </c>
      <c r="G54" s="453">
        <v>669</v>
      </c>
      <c r="H54" s="403">
        <v>82.1</v>
      </c>
      <c r="I54" s="403">
        <v>17.899999999999999</v>
      </c>
      <c r="J54" s="448">
        <v>0</v>
      </c>
      <c r="K54" s="448">
        <v>0</v>
      </c>
      <c r="L54" s="401">
        <v>282</v>
      </c>
      <c r="M54" s="429">
        <v>100</v>
      </c>
      <c r="N54" s="429">
        <v>0</v>
      </c>
      <c r="O54" s="429">
        <v>0</v>
      </c>
      <c r="P54" s="374" t="s">
        <v>118</v>
      </c>
      <c r="Q54" s="429" t="s">
        <v>118</v>
      </c>
      <c r="R54" s="429" t="s">
        <v>118</v>
      </c>
      <c r="S54" s="429" t="s">
        <v>118</v>
      </c>
      <c r="T54" s="374" t="s">
        <v>118</v>
      </c>
      <c r="U54" s="429" t="s">
        <v>118</v>
      </c>
      <c r="V54" s="429" t="s">
        <v>118</v>
      </c>
      <c r="W54" s="429" t="s">
        <v>118</v>
      </c>
      <c r="X54" s="429">
        <v>953</v>
      </c>
      <c r="Y54" s="429">
        <v>70</v>
      </c>
      <c r="Z54" s="449">
        <v>0.96</v>
      </c>
      <c r="AA54" s="429">
        <v>1255</v>
      </c>
    </row>
    <row r="55" spans="1:27" outlineLevel="1" x14ac:dyDescent="0.35">
      <c r="A55" s="738"/>
      <c r="B55" s="429">
        <v>2020</v>
      </c>
      <c r="C55" s="374">
        <v>834</v>
      </c>
      <c r="D55" s="429">
        <v>0</v>
      </c>
      <c r="E55" s="429">
        <v>0</v>
      </c>
      <c r="F55" s="430">
        <v>100</v>
      </c>
      <c r="G55" s="454">
        <v>0</v>
      </c>
      <c r="H55" s="429">
        <v>0</v>
      </c>
      <c r="I55" s="429">
        <v>0</v>
      </c>
      <c r="J55" s="448">
        <v>0</v>
      </c>
      <c r="K55" s="448">
        <v>0</v>
      </c>
      <c r="L55" s="401">
        <v>285</v>
      </c>
      <c r="M55" s="429">
        <v>100</v>
      </c>
      <c r="N55" s="429">
        <v>0</v>
      </c>
      <c r="O55" s="429">
        <v>0</v>
      </c>
      <c r="P55" s="374" t="s">
        <v>118</v>
      </c>
      <c r="Q55" s="429" t="s">
        <v>118</v>
      </c>
      <c r="R55" s="429" t="s">
        <v>118</v>
      </c>
      <c r="S55" s="429" t="s">
        <v>118</v>
      </c>
      <c r="T55" s="374" t="s">
        <v>118</v>
      </c>
      <c r="U55" s="429" t="s">
        <v>118</v>
      </c>
      <c r="V55" s="429" t="s">
        <v>118</v>
      </c>
      <c r="W55" s="429" t="s">
        <v>118</v>
      </c>
      <c r="X55" s="429">
        <v>925</v>
      </c>
      <c r="Y55" s="429">
        <v>70</v>
      </c>
      <c r="Z55" s="452">
        <v>0.95</v>
      </c>
      <c r="AA55" s="429">
        <v>2578</v>
      </c>
    </row>
    <row r="56" spans="1:27" outlineLevel="1" x14ac:dyDescent="0.35">
      <c r="A56" s="738"/>
      <c r="B56" s="429">
        <v>2019</v>
      </c>
      <c r="C56" s="374">
        <v>950</v>
      </c>
      <c r="D56" s="429">
        <v>0</v>
      </c>
      <c r="E56" s="429">
        <v>0</v>
      </c>
      <c r="F56" s="430">
        <v>100</v>
      </c>
      <c r="G56" s="453">
        <v>268</v>
      </c>
      <c r="H56" s="429">
        <v>72.7</v>
      </c>
      <c r="I56" s="429">
        <v>23.6</v>
      </c>
      <c r="J56" s="448">
        <v>1.9</v>
      </c>
      <c r="K56" s="448">
        <v>1.8</v>
      </c>
      <c r="L56" s="401">
        <v>2800</v>
      </c>
      <c r="M56" s="429">
        <v>100</v>
      </c>
      <c r="N56" s="429">
        <v>0</v>
      </c>
      <c r="O56" s="429">
        <v>0</v>
      </c>
      <c r="P56" s="374" t="s">
        <v>118</v>
      </c>
      <c r="Q56" s="429" t="s">
        <v>118</v>
      </c>
      <c r="R56" s="429" t="s">
        <v>118</v>
      </c>
      <c r="S56" s="429" t="s">
        <v>118</v>
      </c>
      <c r="T56" s="374" t="s">
        <v>118</v>
      </c>
      <c r="U56" s="429" t="s">
        <v>118</v>
      </c>
      <c r="V56" s="429" t="s">
        <v>118</v>
      </c>
      <c r="W56" s="429" t="s">
        <v>118</v>
      </c>
      <c r="X56" s="429">
        <v>2790</v>
      </c>
      <c r="Y56" s="429">
        <v>70</v>
      </c>
      <c r="Z56" s="452">
        <v>2.76</v>
      </c>
      <c r="AA56" s="429">
        <v>4205</v>
      </c>
    </row>
    <row r="57" spans="1:27" outlineLevel="1" x14ac:dyDescent="0.35">
      <c r="A57" s="739"/>
      <c r="B57" s="431">
        <v>2015</v>
      </c>
      <c r="C57" s="432">
        <v>879</v>
      </c>
      <c r="D57" s="431">
        <v>0</v>
      </c>
      <c r="E57" s="431">
        <v>0</v>
      </c>
      <c r="F57" s="431">
        <v>0</v>
      </c>
      <c r="G57" s="443">
        <v>627</v>
      </c>
      <c r="H57" s="444" t="s">
        <v>118</v>
      </c>
      <c r="I57" s="444" t="s">
        <v>118</v>
      </c>
      <c r="J57" s="444" t="s">
        <v>118</v>
      </c>
      <c r="K57" s="444" t="s">
        <v>118</v>
      </c>
      <c r="L57" s="443" t="s">
        <v>118</v>
      </c>
      <c r="M57" s="431" t="s">
        <v>118</v>
      </c>
      <c r="N57" s="431" t="s">
        <v>118</v>
      </c>
      <c r="O57" s="431" t="s">
        <v>118</v>
      </c>
      <c r="P57" s="432" t="s">
        <v>118</v>
      </c>
      <c r="Q57" s="431" t="s">
        <v>118</v>
      </c>
      <c r="R57" s="431" t="s">
        <v>118</v>
      </c>
      <c r="S57" s="431" t="s">
        <v>118</v>
      </c>
      <c r="T57" s="432" t="s">
        <v>118</v>
      </c>
      <c r="U57" s="431" t="s">
        <v>118</v>
      </c>
      <c r="V57" s="431" t="s">
        <v>118</v>
      </c>
      <c r="W57" s="431" t="s">
        <v>118</v>
      </c>
      <c r="X57" s="431" t="s">
        <v>118</v>
      </c>
      <c r="Y57" s="431" t="s">
        <v>118</v>
      </c>
      <c r="Z57" s="445" t="s">
        <v>118</v>
      </c>
      <c r="AA57" s="431">
        <v>2585</v>
      </c>
    </row>
    <row r="58" spans="1:27" outlineLevel="1" x14ac:dyDescent="0.35">
      <c r="A58" s="738" t="s">
        <v>265</v>
      </c>
      <c r="B58" s="424">
        <v>2023</v>
      </c>
      <c r="C58" s="425" t="s">
        <v>118</v>
      </c>
      <c r="D58" s="424" t="s">
        <v>118</v>
      </c>
      <c r="E58" s="424" t="s">
        <v>118</v>
      </c>
      <c r="F58" s="424" t="s">
        <v>118</v>
      </c>
      <c r="G58" s="424" t="s">
        <v>118</v>
      </c>
      <c r="H58" s="424" t="s">
        <v>118</v>
      </c>
      <c r="I58" s="424" t="s">
        <v>118</v>
      </c>
      <c r="J58" s="424" t="s">
        <v>118</v>
      </c>
      <c r="K58" s="424" t="s">
        <v>118</v>
      </c>
      <c r="L58" s="439" t="s">
        <v>118</v>
      </c>
      <c r="M58" s="424" t="s">
        <v>118</v>
      </c>
      <c r="N58" s="424" t="s">
        <v>118</v>
      </c>
      <c r="O58" s="424" t="s">
        <v>118</v>
      </c>
      <c r="P58" s="425" t="s">
        <v>118</v>
      </c>
      <c r="Q58" s="424" t="s">
        <v>118</v>
      </c>
      <c r="R58" s="424" t="s">
        <v>118</v>
      </c>
      <c r="S58" s="424" t="s">
        <v>118</v>
      </c>
      <c r="T58" s="425" t="s">
        <v>118</v>
      </c>
      <c r="U58" s="424" t="s">
        <v>118</v>
      </c>
      <c r="V58" s="424" t="s">
        <v>118</v>
      </c>
      <c r="W58" s="424" t="s">
        <v>118</v>
      </c>
      <c r="X58" s="424" t="s">
        <v>118</v>
      </c>
      <c r="Y58" s="424" t="s">
        <v>118</v>
      </c>
      <c r="Z58" s="424" t="s">
        <v>118</v>
      </c>
      <c r="AA58" s="424" t="s">
        <v>118</v>
      </c>
    </row>
    <row r="59" spans="1:27" outlineLevel="1" x14ac:dyDescent="0.35">
      <c r="A59" s="738"/>
      <c r="B59" s="429">
        <v>2022</v>
      </c>
      <c r="C59" s="374">
        <v>0</v>
      </c>
      <c r="D59" s="429">
        <v>0</v>
      </c>
      <c r="E59" s="429">
        <v>0</v>
      </c>
      <c r="F59" s="429" t="s">
        <v>118</v>
      </c>
      <c r="G59" s="429" t="s">
        <v>118</v>
      </c>
      <c r="H59" s="429" t="s">
        <v>118</v>
      </c>
      <c r="I59" s="429" t="s">
        <v>118</v>
      </c>
      <c r="J59" s="411" t="s">
        <v>118</v>
      </c>
      <c r="K59" s="411" t="s">
        <v>118</v>
      </c>
      <c r="L59" s="401" t="s">
        <v>118</v>
      </c>
      <c r="M59" s="429" t="s">
        <v>118</v>
      </c>
      <c r="N59" s="429" t="s">
        <v>118</v>
      </c>
      <c r="O59" s="429" t="s">
        <v>118</v>
      </c>
      <c r="P59" s="374" t="s">
        <v>118</v>
      </c>
      <c r="Q59" s="429" t="s">
        <v>118</v>
      </c>
      <c r="R59" s="429" t="s">
        <v>118</v>
      </c>
      <c r="S59" s="429" t="s">
        <v>118</v>
      </c>
      <c r="T59" s="374" t="s">
        <v>118</v>
      </c>
      <c r="U59" s="429" t="s">
        <v>118</v>
      </c>
      <c r="V59" s="429" t="s">
        <v>118</v>
      </c>
      <c r="W59" s="429" t="s">
        <v>118</v>
      </c>
      <c r="X59" s="429" t="s">
        <v>118</v>
      </c>
      <c r="Y59" s="429" t="s">
        <v>118</v>
      </c>
      <c r="Z59" s="405" t="s">
        <v>118</v>
      </c>
      <c r="AA59" s="429">
        <v>0</v>
      </c>
    </row>
    <row r="60" spans="1:27" outlineLevel="1" x14ac:dyDescent="0.35">
      <c r="A60" s="738"/>
      <c r="B60" s="429">
        <v>2021</v>
      </c>
      <c r="C60" s="374">
        <v>47</v>
      </c>
      <c r="D60" s="429">
        <v>0</v>
      </c>
      <c r="E60" s="429">
        <v>0</v>
      </c>
      <c r="F60" s="430" t="s">
        <v>118</v>
      </c>
      <c r="G60" s="429" t="s">
        <v>118</v>
      </c>
      <c r="H60" s="429" t="s">
        <v>118</v>
      </c>
      <c r="I60" s="429" t="s">
        <v>118</v>
      </c>
      <c r="J60" s="455" t="s">
        <v>118</v>
      </c>
      <c r="K60" s="455" t="s">
        <v>118</v>
      </c>
      <c r="L60" s="401" t="s">
        <v>118</v>
      </c>
      <c r="M60" s="429" t="s">
        <v>118</v>
      </c>
      <c r="N60" s="429" t="s">
        <v>118</v>
      </c>
      <c r="O60" s="429" t="s">
        <v>118</v>
      </c>
      <c r="P60" s="374" t="s">
        <v>118</v>
      </c>
      <c r="Q60" s="429" t="s">
        <v>118</v>
      </c>
      <c r="R60" s="429" t="s">
        <v>118</v>
      </c>
      <c r="S60" s="429" t="s">
        <v>118</v>
      </c>
      <c r="T60" s="374" t="s">
        <v>118</v>
      </c>
      <c r="U60" s="429" t="s">
        <v>118</v>
      </c>
      <c r="V60" s="429" t="s">
        <v>118</v>
      </c>
      <c r="W60" s="429" t="s">
        <v>118</v>
      </c>
      <c r="X60" s="429" t="s">
        <v>118</v>
      </c>
      <c r="Y60" s="429" t="s">
        <v>118</v>
      </c>
      <c r="Z60" s="452" t="s">
        <v>118</v>
      </c>
      <c r="AA60" s="429">
        <v>21</v>
      </c>
    </row>
    <row r="61" spans="1:27" outlineLevel="1" x14ac:dyDescent="0.35">
      <c r="A61" s="738"/>
      <c r="B61" s="429">
        <v>2020</v>
      </c>
      <c r="C61" s="374">
        <v>56</v>
      </c>
      <c r="D61" s="429">
        <v>0</v>
      </c>
      <c r="E61" s="429">
        <v>0</v>
      </c>
      <c r="F61" s="430">
        <v>90</v>
      </c>
      <c r="G61" s="429" t="s">
        <v>118</v>
      </c>
      <c r="H61" s="429" t="s">
        <v>118</v>
      </c>
      <c r="I61" s="429" t="s">
        <v>118</v>
      </c>
      <c r="J61" s="455" t="s">
        <v>118</v>
      </c>
      <c r="K61" s="455" t="s">
        <v>118</v>
      </c>
      <c r="L61" s="401" t="s">
        <v>118</v>
      </c>
      <c r="M61" s="429" t="s">
        <v>118</v>
      </c>
      <c r="N61" s="429" t="s">
        <v>118</v>
      </c>
      <c r="O61" s="429" t="s">
        <v>118</v>
      </c>
      <c r="P61" s="374" t="s">
        <v>118</v>
      </c>
      <c r="Q61" s="429" t="s">
        <v>118</v>
      </c>
      <c r="R61" s="429" t="s">
        <v>118</v>
      </c>
      <c r="S61" s="429" t="s">
        <v>118</v>
      </c>
      <c r="T61" s="374" t="s">
        <v>118</v>
      </c>
      <c r="U61" s="429" t="s">
        <v>118</v>
      </c>
      <c r="V61" s="429" t="s">
        <v>118</v>
      </c>
      <c r="W61" s="429" t="s">
        <v>118</v>
      </c>
      <c r="X61" s="429" t="s">
        <v>118</v>
      </c>
      <c r="Y61" s="429" t="s">
        <v>118</v>
      </c>
      <c r="Z61" s="452" t="s">
        <v>118</v>
      </c>
      <c r="AA61" s="429" t="s">
        <v>118</v>
      </c>
    </row>
    <row r="62" spans="1:27" outlineLevel="1" x14ac:dyDescent="0.35">
      <c r="A62" s="738"/>
      <c r="B62" s="429">
        <v>2019</v>
      </c>
      <c r="C62" s="374" t="s">
        <v>118</v>
      </c>
      <c r="D62" s="429">
        <v>0</v>
      </c>
      <c r="E62" s="429">
        <v>0</v>
      </c>
      <c r="F62" s="430" t="s">
        <v>118</v>
      </c>
      <c r="G62" s="429" t="s">
        <v>118</v>
      </c>
      <c r="H62" s="429" t="s">
        <v>118</v>
      </c>
      <c r="I62" s="429" t="s">
        <v>118</v>
      </c>
      <c r="J62" s="455" t="s">
        <v>118</v>
      </c>
      <c r="K62" s="455" t="s">
        <v>118</v>
      </c>
      <c r="L62" s="401" t="s">
        <v>118</v>
      </c>
      <c r="M62" s="429" t="s">
        <v>118</v>
      </c>
      <c r="N62" s="429" t="s">
        <v>118</v>
      </c>
      <c r="O62" s="429" t="s">
        <v>118</v>
      </c>
      <c r="P62" s="374" t="s">
        <v>118</v>
      </c>
      <c r="Q62" s="429" t="s">
        <v>118</v>
      </c>
      <c r="R62" s="429" t="s">
        <v>118</v>
      </c>
      <c r="S62" s="429" t="s">
        <v>118</v>
      </c>
      <c r="T62" s="374" t="s">
        <v>118</v>
      </c>
      <c r="U62" s="429" t="s">
        <v>118</v>
      </c>
      <c r="V62" s="429" t="s">
        <v>118</v>
      </c>
      <c r="W62" s="429" t="s">
        <v>118</v>
      </c>
      <c r="X62" s="429" t="s">
        <v>118</v>
      </c>
      <c r="Y62" s="429" t="s">
        <v>118</v>
      </c>
      <c r="Z62" s="452" t="s">
        <v>118</v>
      </c>
      <c r="AA62" s="429" t="s">
        <v>118</v>
      </c>
    </row>
    <row r="63" spans="1:27" outlineLevel="1" x14ac:dyDescent="0.35">
      <c r="A63" s="739"/>
      <c r="B63" s="431">
        <v>2015</v>
      </c>
      <c r="C63" s="432" t="s">
        <v>118</v>
      </c>
      <c r="D63" s="431">
        <v>0</v>
      </c>
      <c r="E63" s="431">
        <v>0</v>
      </c>
      <c r="F63" s="431" t="s">
        <v>118</v>
      </c>
      <c r="G63" s="431" t="s">
        <v>118</v>
      </c>
      <c r="H63" s="431" t="s">
        <v>118</v>
      </c>
      <c r="I63" s="431" t="s">
        <v>118</v>
      </c>
      <c r="J63" s="444" t="s">
        <v>118</v>
      </c>
      <c r="K63" s="444" t="s">
        <v>118</v>
      </c>
      <c r="L63" s="443" t="s">
        <v>118</v>
      </c>
      <c r="M63" s="431" t="s">
        <v>118</v>
      </c>
      <c r="N63" s="431" t="s">
        <v>118</v>
      </c>
      <c r="O63" s="431" t="s">
        <v>118</v>
      </c>
      <c r="P63" s="432" t="s">
        <v>118</v>
      </c>
      <c r="Q63" s="431" t="s">
        <v>118</v>
      </c>
      <c r="R63" s="431" t="s">
        <v>118</v>
      </c>
      <c r="S63" s="431" t="s">
        <v>118</v>
      </c>
      <c r="T63" s="432" t="s">
        <v>118</v>
      </c>
      <c r="U63" s="431" t="s">
        <v>118</v>
      </c>
      <c r="V63" s="431" t="s">
        <v>118</v>
      </c>
      <c r="W63" s="431" t="s">
        <v>118</v>
      </c>
      <c r="X63" s="431" t="s">
        <v>118</v>
      </c>
      <c r="Y63" s="431" t="s">
        <v>118</v>
      </c>
      <c r="Z63" s="445" t="s">
        <v>118</v>
      </c>
      <c r="AA63" s="431" t="s">
        <v>118</v>
      </c>
    </row>
    <row r="64" spans="1:27" outlineLevel="1" x14ac:dyDescent="0.35">
      <c r="A64" s="738" t="s">
        <v>266</v>
      </c>
      <c r="B64" s="424">
        <v>2023</v>
      </c>
      <c r="C64" s="425">
        <v>361.20391377777781</v>
      </c>
      <c r="D64" s="424">
        <v>45.745424389999997</v>
      </c>
      <c r="E64" s="424">
        <v>88.463100000000011</v>
      </c>
      <c r="F64" s="434">
        <v>100</v>
      </c>
      <c r="G64" s="439">
        <v>4200</v>
      </c>
      <c r="H64" s="424">
        <v>20</v>
      </c>
      <c r="I64" s="424">
        <v>78</v>
      </c>
      <c r="J64" s="440">
        <v>2</v>
      </c>
      <c r="K64" s="440">
        <v>0</v>
      </c>
      <c r="L64" s="446">
        <v>287</v>
      </c>
      <c r="M64" s="424">
        <v>79.8</v>
      </c>
      <c r="N64" s="424">
        <v>0</v>
      </c>
      <c r="O64" s="424">
        <v>20.2</v>
      </c>
      <c r="P64" s="425">
        <v>284.17321527615366</v>
      </c>
      <c r="Q64" s="427">
        <v>100</v>
      </c>
      <c r="R64" s="427">
        <v>0</v>
      </c>
      <c r="S64" s="427">
        <v>0</v>
      </c>
      <c r="T64" s="425">
        <v>202.42524121821941</v>
      </c>
      <c r="U64" s="427">
        <v>100</v>
      </c>
      <c r="V64" s="427">
        <v>0</v>
      </c>
      <c r="W64" s="427">
        <v>0</v>
      </c>
      <c r="X64" s="434">
        <v>62.381068909090892</v>
      </c>
      <c r="Y64" s="424">
        <v>39</v>
      </c>
      <c r="Z64" s="447">
        <v>6.6646441142191121E-2</v>
      </c>
      <c r="AA64" s="424">
        <v>2859.9182000000001</v>
      </c>
    </row>
    <row r="65" spans="1:47" outlineLevel="1" x14ac:dyDescent="0.35">
      <c r="A65" s="738"/>
      <c r="B65" s="429">
        <v>2022</v>
      </c>
      <c r="C65" s="374">
        <v>391</v>
      </c>
      <c r="D65" s="429">
        <v>40</v>
      </c>
      <c r="E65" s="429">
        <v>80</v>
      </c>
      <c r="F65" s="429">
        <v>100</v>
      </c>
      <c r="G65" s="401">
        <v>1418</v>
      </c>
      <c r="H65" s="429">
        <v>20</v>
      </c>
      <c r="I65" s="429">
        <v>78</v>
      </c>
      <c r="J65" s="429">
        <v>2</v>
      </c>
      <c r="K65" s="429">
        <v>0</v>
      </c>
      <c r="L65" s="401">
        <v>184</v>
      </c>
      <c r="M65" s="429">
        <v>80</v>
      </c>
      <c r="N65" s="429">
        <v>0</v>
      </c>
      <c r="O65" s="429">
        <v>20</v>
      </c>
      <c r="P65" s="374" t="s">
        <v>118</v>
      </c>
      <c r="Q65" s="429" t="s">
        <v>118</v>
      </c>
      <c r="R65" s="429" t="s">
        <v>118</v>
      </c>
      <c r="S65" s="429" t="s">
        <v>118</v>
      </c>
      <c r="T65" s="374" t="s">
        <v>118</v>
      </c>
      <c r="U65" s="429" t="s">
        <v>118</v>
      </c>
      <c r="V65" s="429" t="s">
        <v>118</v>
      </c>
      <c r="W65" s="429" t="s">
        <v>118</v>
      </c>
      <c r="X65" s="429">
        <v>553.17207272727262</v>
      </c>
      <c r="Y65" s="429">
        <v>93.528973263095097</v>
      </c>
      <c r="Z65" s="403">
        <v>0.55000000000000004</v>
      </c>
      <c r="AA65" s="429">
        <v>1614</v>
      </c>
    </row>
    <row r="66" spans="1:47" outlineLevel="1" x14ac:dyDescent="0.35">
      <c r="A66" s="738"/>
      <c r="B66" s="429">
        <v>2021</v>
      </c>
      <c r="C66" s="374">
        <v>419</v>
      </c>
      <c r="D66" s="429">
        <v>25</v>
      </c>
      <c r="E66" s="429">
        <v>84</v>
      </c>
      <c r="F66" s="430">
        <v>100</v>
      </c>
      <c r="G66" s="453">
        <v>4211</v>
      </c>
      <c r="H66" s="429">
        <v>12</v>
      </c>
      <c r="I66" s="429">
        <v>87</v>
      </c>
      <c r="J66" s="448">
        <v>1</v>
      </c>
      <c r="K66" s="448">
        <v>0</v>
      </c>
      <c r="L66" s="401">
        <v>536</v>
      </c>
      <c r="M66" s="429">
        <v>0</v>
      </c>
      <c r="N66" s="429">
        <v>0</v>
      </c>
      <c r="O66" s="429">
        <v>0</v>
      </c>
      <c r="P66" s="374" t="s">
        <v>118</v>
      </c>
      <c r="Q66" s="429" t="s">
        <v>118</v>
      </c>
      <c r="R66" s="429" t="s">
        <v>118</v>
      </c>
      <c r="S66" s="429" t="s">
        <v>118</v>
      </c>
      <c r="T66" s="374" t="s">
        <v>118</v>
      </c>
      <c r="U66" s="429" t="s">
        <v>118</v>
      </c>
      <c r="V66" s="429" t="s">
        <v>118</v>
      </c>
      <c r="W66" s="429" t="s">
        <v>118</v>
      </c>
      <c r="X66" s="429">
        <v>82</v>
      </c>
      <c r="Y66" s="429">
        <v>100</v>
      </c>
      <c r="Z66" s="449">
        <v>0.08</v>
      </c>
      <c r="AA66" s="429">
        <v>1415</v>
      </c>
    </row>
    <row r="67" spans="1:47" outlineLevel="1" x14ac:dyDescent="0.35">
      <c r="A67" s="738"/>
      <c r="B67" s="429">
        <v>2020</v>
      </c>
      <c r="C67" s="374">
        <v>341</v>
      </c>
      <c r="D67" s="429">
        <v>23</v>
      </c>
      <c r="E67" s="429">
        <v>107</v>
      </c>
      <c r="F67" s="430">
        <v>100</v>
      </c>
      <c r="G67" s="454">
        <v>0</v>
      </c>
      <c r="H67" s="429">
        <v>0</v>
      </c>
      <c r="I67" s="429">
        <v>0</v>
      </c>
      <c r="J67" s="448">
        <v>0</v>
      </c>
      <c r="K67" s="448">
        <v>0</v>
      </c>
      <c r="L67" s="401">
        <v>297</v>
      </c>
      <c r="M67" s="429">
        <v>97</v>
      </c>
      <c r="N67" s="429">
        <v>3</v>
      </c>
      <c r="O67" s="429">
        <v>0</v>
      </c>
      <c r="P67" s="374" t="s">
        <v>118</v>
      </c>
      <c r="Q67" s="429" t="s">
        <v>118</v>
      </c>
      <c r="R67" s="429" t="s">
        <v>118</v>
      </c>
      <c r="S67" s="429" t="s">
        <v>118</v>
      </c>
      <c r="T67" s="374" t="s">
        <v>118</v>
      </c>
      <c r="U67" s="429" t="s">
        <v>118</v>
      </c>
      <c r="V67" s="429" t="s">
        <v>118</v>
      </c>
      <c r="W67" s="429" t="s">
        <v>118</v>
      </c>
      <c r="X67" s="429">
        <v>46</v>
      </c>
      <c r="Y67" s="429">
        <v>63</v>
      </c>
      <c r="Z67" s="452">
        <v>0.05</v>
      </c>
      <c r="AA67" s="429">
        <v>1224</v>
      </c>
    </row>
    <row r="68" spans="1:47" outlineLevel="1" x14ac:dyDescent="0.35">
      <c r="A68" s="738"/>
      <c r="B68" s="429">
        <v>2019</v>
      </c>
      <c r="C68" s="374">
        <v>526</v>
      </c>
      <c r="D68" s="429">
        <v>22</v>
      </c>
      <c r="E68" s="429">
        <v>92</v>
      </c>
      <c r="F68" s="430">
        <v>100</v>
      </c>
      <c r="G68" s="453">
        <v>658</v>
      </c>
      <c r="H68" s="429">
        <v>12</v>
      </c>
      <c r="I68" s="429">
        <v>86.8</v>
      </c>
      <c r="J68" s="448">
        <v>1.2</v>
      </c>
      <c r="K68" s="448">
        <v>0</v>
      </c>
      <c r="L68" s="401">
        <v>2731</v>
      </c>
      <c r="M68" s="429">
        <v>97</v>
      </c>
      <c r="N68" s="429">
        <v>3</v>
      </c>
      <c r="O68" s="429">
        <v>0</v>
      </c>
      <c r="P68" s="374" t="s">
        <v>118</v>
      </c>
      <c r="Q68" s="429" t="s">
        <v>118</v>
      </c>
      <c r="R68" s="429" t="s">
        <v>118</v>
      </c>
      <c r="S68" s="429" t="s">
        <v>118</v>
      </c>
      <c r="T68" s="374" t="s">
        <v>118</v>
      </c>
      <c r="U68" s="429" t="s">
        <v>118</v>
      </c>
      <c r="V68" s="429" t="s">
        <v>118</v>
      </c>
      <c r="W68" s="429" t="s">
        <v>118</v>
      </c>
      <c r="X68" s="429">
        <v>575</v>
      </c>
      <c r="Y68" s="429">
        <v>100</v>
      </c>
      <c r="Z68" s="452">
        <v>0.57999999999999996</v>
      </c>
      <c r="AA68" s="429">
        <v>4254</v>
      </c>
    </row>
    <row r="69" spans="1:47" outlineLevel="1" x14ac:dyDescent="0.35">
      <c r="A69" s="739"/>
      <c r="B69" s="431">
        <v>2015</v>
      </c>
      <c r="C69" s="432">
        <v>801</v>
      </c>
      <c r="D69" s="431">
        <v>27</v>
      </c>
      <c r="E69" s="431">
        <v>358</v>
      </c>
      <c r="F69" s="431">
        <v>0</v>
      </c>
      <c r="G69" s="443">
        <v>53</v>
      </c>
      <c r="H69" s="431" t="s">
        <v>118</v>
      </c>
      <c r="I69" s="444" t="s">
        <v>118</v>
      </c>
      <c r="J69" s="444" t="s">
        <v>118</v>
      </c>
      <c r="K69" s="431" t="s">
        <v>118</v>
      </c>
      <c r="L69" s="443" t="s">
        <v>118</v>
      </c>
      <c r="M69" s="431" t="s">
        <v>118</v>
      </c>
      <c r="N69" s="431" t="s">
        <v>118</v>
      </c>
      <c r="O69" s="431" t="s">
        <v>118</v>
      </c>
      <c r="P69" s="432" t="s">
        <v>118</v>
      </c>
      <c r="Q69" s="431" t="s">
        <v>118</v>
      </c>
      <c r="R69" s="431" t="s">
        <v>118</v>
      </c>
      <c r="S69" s="431" t="s">
        <v>118</v>
      </c>
      <c r="T69" s="432" t="s">
        <v>118</v>
      </c>
      <c r="U69" s="431" t="s">
        <v>118</v>
      </c>
      <c r="V69" s="431" t="s">
        <v>118</v>
      </c>
      <c r="W69" s="431" t="s">
        <v>118</v>
      </c>
      <c r="X69" s="431" t="s">
        <v>118</v>
      </c>
      <c r="Y69" s="431" t="s">
        <v>118</v>
      </c>
      <c r="Z69" s="445" t="s">
        <v>118</v>
      </c>
      <c r="AA69" s="431">
        <v>3106</v>
      </c>
    </row>
    <row r="70" spans="1:47" outlineLevel="1" x14ac:dyDescent="0.35">
      <c r="A70" s="738" t="s">
        <v>267</v>
      </c>
      <c r="B70" s="424">
        <v>2023</v>
      </c>
      <c r="C70" s="425">
        <v>82.096626309928808</v>
      </c>
      <c r="D70" s="424">
        <v>0</v>
      </c>
      <c r="E70" s="424">
        <v>0</v>
      </c>
      <c r="F70" s="434">
        <v>100</v>
      </c>
      <c r="G70" s="424" t="s">
        <v>118</v>
      </c>
      <c r="H70" s="424" t="s">
        <v>118</v>
      </c>
      <c r="I70" s="424" t="s">
        <v>118</v>
      </c>
      <c r="J70" s="440" t="s">
        <v>118</v>
      </c>
      <c r="K70" s="440" t="s">
        <v>118</v>
      </c>
      <c r="L70" s="446" t="s">
        <v>118</v>
      </c>
      <c r="M70" s="424" t="s">
        <v>118</v>
      </c>
      <c r="N70" s="424" t="s">
        <v>118</v>
      </c>
      <c r="O70" s="424" t="s">
        <v>118</v>
      </c>
      <c r="P70" s="425" t="s">
        <v>118</v>
      </c>
      <c r="Q70" s="424" t="s">
        <v>118</v>
      </c>
      <c r="R70" s="434" t="s">
        <v>118</v>
      </c>
      <c r="S70" s="424" t="s">
        <v>118</v>
      </c>
      <c r="T70" s="425" t="s">
        <v>118</v>
      </c>
      <c r="U70" s="424" t="s">
        <v>118</v>
      </c>
      <c r="V70" s="424" t="s">
        <v>118</v>
      </c>
      <c r="W70" s="424" t="s">
        <v>118</v>
      </c>
      <c r="X70" s="424" t="s">
        <v>118</v>
      </c>
      <c r="Y70" s="434" t="s">
        <v>118</v>
      </c>
      <c r="Z70" s="424" t="s">
        <v>118</v>
      </c>
      <c r="AA70" s="424">
        <v>387.44</v>
      </c>
    </row>
    <row r="71" spans="1:47" outlineLevel="1" x14ac:dyDescent="0.35">
      <c r="A71" s="738"/>
      <c r="B71" s="429">
        <v>2022</v>
      </c>
      <c r="C71" s="374" t="s">
        <v>118</v>
      </c>
      <c r="D71" s="429" t="s">
        <v>118</v>
      </c>
      <c r="E71" s="429" t="s">
        <v>118</v>
      </c>
      <c r="F71" s="429" t="s">
        <v>118</v>
      </c>
      <c r="G71" s="429" t="s">
        <v>118</v>
      </c>
      <c r="H71" s="429" t="s">
        <v>118</v>
      </c>
      <c r="I71" s="429" t="s">
        <v>118</v>
      </c>
      <c r="J71" s="429" t="s">
        <v>118</v>
      </c>
      <c r="K71" s="429" t="s">
        <v>118</v>
      </c>
      <c r="L71" s="401" t="s">
        <v>118</v>
      </c>
      <c r="M71" s="429" t="s">
        <v>118</v>
      </c>
      <c r="N71" s="429" t="s">
        <v>118</v>
      </c>
      <c r="O71" s="429" t="s">
        <v>118</v>
      </c>
      <c r="P71" s="374" t="s">
        <v>118</v>
      </c>
      <c r="Q71" s="429" t="s">
        <v>118</v>
      </c>
      <c r="R71" s="429" t="s">
        <v>118</v>
      </c>
      <c r="S71" s="429" t="s">
        <v>118</v>
      </c>
      <c r="T71" s="374" t="s">
        <v>118</v>
      </c>
      <c r="U71" s="429" t="s">
        <v>118</v>
      </c>
      <c r="V71" s="429" t="s">
        <v>118</v>
      </c>
      <c r="W71" s="429" t="s">
        <v>118</v>
      </c>
      <c r="X71" s="429" t="s">
        <v>118</v>
      </c>
      <c r="Y71" s="429" t="s">
        <v>118</v>
      </c>
      <c r="Z71" s="429" t="s">
        <v>118</v>
      </c>
      <c r="AA71" s="429" t="s">
        <v>118</v>
      </c>
    </row>
    <row r="72" spans="1:47" outlineLevel="1" x14ac:dyDescent="0.35">
      <c r="A72" s="738"/>
      <c r="B72" s="429">
        <v>2021</v>
      </c>
      <c r="C72" s="374" t="s">
        <v>118</v>
      </c>
      <c r="D72" s="429" t="s">
        <v>118</v>
      </c>
      <c r="E72" s="429" t="s">
        <v>118</v>
      </c>
      <c r="F72" s="429" t="s">
        <v>118</v>
      </c>
      <c r="G72" s="429" t="s">
        <v>118</v>
      </c>
      <c r="H72" s="429" t="s">
        <v>118</v>
      </c>
      <c r="I72" s="429" t="s">
        <v>118</v>
      </c>
      <c r="J72" s="429" t="s">
        <v>118</v>
      </c>
      <c r="K72" s="429" t="s">
        <v>118</v>
      </c>
      <c r="L72" s="401" t="s">
        <v>118</v>
      </c>
      <c r="M72" s="429" t="s">
        <v>118</v>
      </c>
      <c r="N72" s="429" t="s">
        <v>118</v>
      </c>
      <c r="O72" s="429" t="s">
        <v>118</v>
      </c>
      <c r="P72" s="374" t="s">
        <v>118</v>
      </c>
      <c r="Q72" s="429" t="s">
        <v>118</v>
      </c>
      <c r="R72" s="429" t="s">
        <v>118</v>
      </c>
      <c r="S72" s="429" t="s">
        <v>118</v>
      </c>
      <c r="T72" s="374" t="s">
        <v>118</v>
      </c>
      <c r="U72" s="429" t="s">
        <v>118</v>
      </c>
      <c r="V72" s="429" t="s">
        <v>118</v>
      </c>
      <c r="W72" s="429" t="s">
        <v>118</v>
      </c>
      <c r="X72" s="429" t="s">
        <v>118</v>
      </c>
      <c r="Y72" s="429" t="s">
        <v>118</v>
      </c>
      <c r="Z72" s="429" t="s">
        <v>118</v>
      </c>
      <c r="AA72" s="429" t="s">
        <v>118</v>
      </c>
    </row>
    <row r="73" spans="1:47" outlineLevel="1" x14ac:dyDescent="0.35">
      <c r="A73" s="738"/>
      <c r="B73" s="431">
        <v>2020</v>
      </c>
      <c r="C73" s="432" t="s">
        <v>118</v>
      </c>
      <c r="D73" s="431" t="s">
        <v>118</v>
      </c>
      <c r="E73" s="431" t="s">
        <v>118</v>
      </c>
      <c r="F73" s="431" t="s">
        <v>118</v>
      </c>
      <c r="G73" s="431" t="s">
        <v>118</v>
      </c>
      <c r="H73" s="431" t="s">
        <v>118</v>
      </c>
      <c r="I73" s="431" t="s">
        <v>118</v>
      </c>
      <c r="J73" s="431" t="s">
        <v>118</v>
      </c>
      <c r="K73" s="431" t="s">
        <v>118</v>
      </c>
      <c r="L73" s="443" t="s">
        <v>118</v>
      </c>
      <c r="M73" s="431" t="s">
        <v>118</v>
      </c>
      <c r="N73" s="431" t="s">
        <v>118</v>
      </c>
      <c r="O73" s="431" t="s">
        <v>118</v>
      </c>
      <c r="P73" s="432" t="s">
        <v>118</v>
      </c>
      <c r="Q73" s="431" t="s">
        <v>118</v>
      </c>
      <c r="R73" s="431" t="s">
        <v>118</v>
      </c>
      <c r="S73" s="431" t="s">
        <v>118</v>
      </c>
      <c r="T73" s="432" t="s">
        <v>118</v>
      </c>
      <c r="U73" s="431" t="s">
        <v>118</v>
      </c>
      <c r="V73" s="431" t="s">
        <v>118</v>
      </c>
      <c r="W73" s="431" t="s">
        <v>118</v>
      </c>
      <c r="X73" s="431" t="s">
        <v>118</v>
      </c>
      <c r="Y73" s="431" t="s">
        <v>118</v>
      </c>
      <c r="Z73" s="431" t="s">
        <v>118</v>
      </c>
      <c r="AA73" s="431" t="s">
        <v>118</v>
      </c>
    </row>
    <row r="74" spans="1:47" outlineLevel="1" x14ac:dyDescent="0.35">
      <c r="A74" s="738"/>
      <c r="B74" s="431">
        <v>2019</v>
      </c>
      <c r="C74" s="432" t="s">
        <v>118</v>
      </c>
      <c r="D74" s="431" t="s">
        <v>118</v>
      </c>
      <c r="E74" s="431" t="s">
        <v>118</v>
      </c>
      <c r="F74" s="431" t="s">
        <v>118</v>
      </c>
      <c r="G74" s="431" t="s">
        <v>118</v>
      </c>
      <c r="H74" s="431" t="s">
        <v>118</v>
      </c>
      <c r="I74" s="431" t="s">
        <v>118</v>
      </c>
      <c r="J74" s="431" t="s">
        <v>118</v>
      </c>
      <c r="K74" s="431" t="s">
        <v>118</v>
      </c>
      <c r="L74" s="443" t="s">
        <v>118</v>
      </c>
      <c r="M74" s="431" t="s">
        <v>118</v>
      </c>
      <c r="N74" s="431" t="s">
        <v>118</v>
      </c>
      <c r="O74" s="431" t="s">
        <v>118</v>
      </c>
      <c r="P74" s="432" t="s">
        <v>118</v>
      </c>
      <c r="Q74" s="431" t="s">
        <v>118</v>
      </c>
      <c r="R74" s="431" t="s">
        <v>118</v>
      </c>
      <c r="S74" s="431" t="s">
        <v>118</v>
      </c>
      <c r="T74" s="432" t="s">
        <v>118</v>
      </c>
      <c r="U74" s="431" t="s">
        <v>118</v>
      </c>
      <c r="V74" s="431" t="s">
        <v>118</v>
      </c>
      <c r="W74" s="431" t="s">
        <v>118</v>
      </c>
      <c r="X74" s="431" t="s">
        <v>118</v>
      </c>
      <c r="Y74" s="431" t="s">
        <v>118</v>
      </c>
      <c r="Z74" s="431" t="s">
        <v>118</v>
      </c>
      <c r="AA74" s="431" t="s">
        <v>118</v>
      </c>
    </row>
    <row r="75" spans="1:47" outlineLevel="1" x14ac:dyDescent="0.35">
      <c r="A75" s="739"/>
      <c r="B75" s="431">
        <v>2015</v>
      </c>
      <c r="C75" s="432" t="s">
        <v>118</v>
      </c>
      <c r="D75" s="431" t="s">
        <v>118</v>
      </c>
      <c r="E75" s="431" t="s">
        <v>118</v>
      </c>
      <c r="F75" s="431" t="s">
        <v>118</v>
      </c>
      <c r="G75" s="431" t="s">
        <v>118</v>
      </c>
      <c r="H75" s="431" t="s">
        <v>118</v>
      </c>
      <c r="I75" s="431" t="s">
        <v>118</v>
      </c>
      <c r="J75" s="431" t="s">
        <v>118</v>
      </c>
      <c r="K75" s="431" t="s">
        <v>118</v>
      </c>
      <c r="L75" s="443" t="s">
        <v>118</v>
      </c>
      <c r="M75" s="431" t="s">
        <v>118</v>
      </c>
      <c r="N75" s="431" t="s">
        <v>118</v>
      </c>
      <c r="O75" s="431" t="s">
        <v>118</v>
      </c>
      <c r="P75" s="432" t="s">
        <v>118</v>
      </c>
      <c r="Q75" s="431" t="s">
        <v>118</v>
      </c>
      <c r="R75" s="431" t="s">
        <v>118</v>
      </c>
      <c r="S75" s="431" t="s">
        <v>118</v>
      </c>
      <c r="T75" s="432" t="s">
        <v>118</v>
      </c>
      <c r="U75" s="431" t="s">
        <v>118</v>
      </c>
      <c r="V75" s="431" t="s">
        <v>118</v>
      </c>
      <c r="W75" s="431" t="s">
        <v>118</v>
      </c>
      <c r="X75" s="431" t="s">
        <v>118</v>
      </c>
      <c r="Y75" s="431" t="s">
        <v>118</v>
      </c>
      <c r="Z75" s="431" t="s">
        <v>118</v>
      </c>
      <c r="AA75" s="431" t="s">
        <v>118</v>
      </c>
    </row>
    <row r="76" spans="1:47" outlineLevel="1" x14ac:dyDescent="0.35">
      <c r="A76" s="738" t="s">
        <v>268</v>
      </c>
      <c r="B76" s="424">
        <v>2023</v>
      </c>
      <c r="C76" s="425">
        <v>3372.2456216346241</v>
      </c>
      <c r="D76" s="424">
        <v>0</v>
      </c>
      <c r="E76" s="424">
        <v>4284.6059166069554</v>
      </c>
      <c r="F76" s="434">
        <v>100</v>
      </c>
      <c r="G76" s="439">
        <v>3212</v>
      </c>
      <c r="H76" s="440">
        <v>14.4</v>
      </c>
      <c r="I76" s="440">
        <v>85.6</v>
      </c>
      <c r="J76" s="440">
        <v>0</v>
      </c>
      <c r="K76" s="456">
        <v>0</v>
      </c>
      <c r="L76" s="439">
        <v>36733</v>
      </c>
      <c r="M76" s="424">
        <v>100</v>
      </c>
      <c r="N76" s="424">
        <v>0</v>
      </c>
      <c r="O76" s="424">
        <v>0</v>
      </c>
      <c r="P76" s="450">
        <v>3687.08</v>
      </c>
      <c r="Q76" s="427">
        <v>100</v>
      </c>
      <c r="R76" s="427">
        <v>0</v>
      </c>
      <c r="S76" s="427">
        <v>0</v>
      </c>
      <c r="T76" s="425">
        <v>2072.5100000000002</v>
      </c>
      <c r="U76" s="427">
        <v>100</v>
      </c>
      <c r="V76" s="427">
        <v>0</v>
      </c>
      <c r="W76" s="427">
        <v>0</v>
      </c>
      <c r="X76" s="424">
        <v>6251.5151999999989</v>
      </c>
      <c r="Y76" s="424">
        <v>70</v>
      </c>
      <c r="Z76" s="451">
        <v>1.6212435684647299</v>
      </c>
      <c r="AA76" s="424">
        <v>6065.7552484900007</v>
      </c>
      <c r="AD76" s="379"/>
      <c r="AE76" s="380"/>
      <c r="AF76" s="380"/>
      <c r="AG76" s="380"/>
      <c r="AH76" s="381"/>
      <c r="AI76" s="379"/>
      <c r="AJ76" s="379"/>
      <c r="AK76" s="379"/>
      <c r="AL76" s="379"/>
      <c r="AM76" s="379"/>
      <c r="AN76" s="379"/>
      <c r="AO76" s="379"/>
      <c r="AP76" s="379"/>
      <c r="AQ76" s="379"/>
      <c r="AR76" s="379"/>
      <c r="AS76" s="379"/>
      <c r="AT76" s="379"/>
      <c r="AU76" s="379"/>
    </row>
    <row r="77" spans="1:47" outlineLevel="1" x14ac:dyDescent="0.35">
      <c r="A77" s="738"/>
      <c r="B77" s="429">
        <v>2022</v>
      </c>
      <c r="C77" s="374">
        <v>2343</v>
      </c>
      <c r="D77" s="429">
        <v>15</v>
      </c>
      <c r="E77" s="374">
        <v>3951</v>
      </c>
      <c r="F77" s="429">
        <v>100</v>
      </c>
      <c r="G77" s="401">
        <v>3369</v>
      </c>
      <c r="H77" s="403">
        <v>11.4</v>
      </c>
      <c r="I77" s="403">
        <v>88.6</v>
      </c>
      <c r="J77" s="429">
        <v>0</v>
      </c>
      <c r="K77" s="429">
        <v>0</v>
      </c>
      <c r="L77" s="401">
        <v>30669</v>
      </c>
      <c r="M77" s="429">
        <v>100</v>
      </c>
      <c r="N77" s="429">
        <v>0</v>
      </c>
      <c r="O77" s="429">
        <v>0</v>
      </c>
      <c r="P77" s="374" t="s">
        <v>118</v>
      </c>
      <c r="Q77" s="429" t="s">
        <v>118</v>
      </c>
      <c r="R77" s="429" t="s">
        <v>118</v>
      </c>
      <c r="S77" s="429" t="s">
        <v>118</v>
      </c>
      <c r="T77" s="374" t="s">
        <v>118</v>
      </c>
      <c r="U77" s="429" t="s">
        <v>118</v>
      </c>
      <c r="V77" s="429" t="s">
        <v>118</v>
      </c>
      <c r="W77" s="429" t="s">
        <v>118</v>
      </c>
      <c r="X77" s="429">
        <v>997</v>
      </c>
      <c r="Y77" s="429">
        <v>70</v>
      </c>
      <c r="Z77" s="403">
        <v>0.28999999999999998</v>
      </c>
      <c r="AA77" s="429">
        <v>2710</v>
      </c>
      <c r="AD77" s="379"/>
      <c r="AE77" s="380"/>
      <c r="AF77" s="380"/>
      <c r="AG77" s="380"/>
      <c r="AH77" s="381"/>
      <c r="AI77" s="379"/>
      <c r="AJ77" s="379"/>
      <c r="AK77" s="379"/>
      <c r="AL77" s="379"/>
      <c r="AM77" s="379"/>
      <c r="AN77" s="379"/>
      <c r="AO77" s="379"/>
      <c r="AP77" s="379"/>
      <c r="AQ77" s="379"/>
      <c r="AR77" s="379"/>
      <c r="AS77" s="379"/>
      <c r="AT77" s="379"/>
      <c r="AU77" s="379"/>
    </row>
    <row r="78" spans="1:47" outlineLevel="1" x14ac:dyDescent="0.35">
      <c r="A78" s="738"/>
      <c r="B78" s="429">
        <v>2021</v>
      </c>
      <c r="C78" s="374">
        <v>1401</v>
      </c>
      <c r="D78" s="429">
        <v>0</v>
      </c>
      <c r="E78" s="374">
        <v>3853</v>
      </c>
      <c r="F78" s="430">
        <v>100</v>
      </c>
      <c r="G78" s="401">
        <v>1538</v>
      </c>
      <c r="H78" s="403">
        <v>73.2</v>
      </c>
      <c r="I78" s="403">
        <v>26.9</v>
      </c>
      <c r="J78" s="448">
        <v>0</v>
      </c>
      <c r="K78" s="448">
        <v>0</v>
      </c>
      <c r="L78" s="401">
        <v>9390</v>
      </c>
      <c r="M78" s="429">
        <v>100</v>
      </c>
      <c r="N78" s="429">
        <v>0</v>
      </c>
      <c r="O78" s="429">
        <v>0</v>
      </c>
      <c r="P78" s="374" t="s">
        <v>118</v>
      </c>
      <c r="Q78" s="429" t="s">
        <v>118</v>
      </c>
      <c r="R78" s="429" t="s">
        <v>118</v>
      </c>
      <c r="S78" s="429" t="s">
        <v>118</v>
      </c>
      <c r="T78" s="374" t="s">
        <v>118</v>
      </c>
      <c r="U78" s="429" t="s">
        <v>118</v>
      </c>
      <c r="V78" s="429" t="s">
        <v>118</v>
      </c>
      <c r="W78" s="429" t="s">
        <v>118</v>
      </c>
      <c r="X78" s="429">
        <v>694</v>
      </c>
      <c r="Y78" s="429">
        <v>70</v>
      </c>
      <c r="Z78" s="449">
        <v>0.25</v>
      </c>
      <c r="AA78" s="429">
        <v>2714</v>
      </c>
      <c r="AD78" s="379"/>
      <c r="AE78" s="380"/>
      <c r="AF78" s="380"/>
      <c r="AG78" s="380"/>
      <c r="AH78" s="381"/>
      <c r="AI78" s="379"/>
      <c r="AJ78" s="379"/>
      <c r="AK78" s="379"/>
      <c r="AL78" s="379"/>
      <c r="AM78" s="379"/>
      <c r="AN78" s="379"/>
      <c r="AO78" s="379"/>
      <c r="AP78" s="379"/>
      <c r="AQ78" s="379"/>
      <c r="AR78" s="379"/>
      <c r="AS78" s="379"/>
      <c r="AT78" s="379"/>
      <c r="AU78" s="379"/>
    </row>
    <row r="79" spans="1:47" outlineLevel="1" x14ac:dyDescent="0.35">
      <c r="A79" s="738"/>
      <c r="B79" s="429">
        <v>2020</v>
      </c>
      <c r="C79" s="374">
        <v>1470</v>
      </c>
      <c r="D79" s="429">
        <v>0</v>
      </c>
      <c r="E79" s="374">
        <v>4264</v>
      </c>
      <c r="F79" s="430">
        <v>100</v>
      </c>
      <c r="G79" s="401">
        <v>5219</v>
      </c>
      <c r="H79" s="411">
        <v>2.5</v>
      </c>
      <c r="I79" s="411">
        <v>97.5</v>
      </c>
      <c r="J79" s="448">
        <v>0</v>
      </c>
      <c r="K79" s="448">
        <v>0</v>
      </c>
      <c r="L79" s="401">
        <v>26022</v>
      </c>
      <c r="M79" s="429">
        <v>97.6</v>
      </c>
      <c r="N79" s="429">
        <v>2.4</v>
      </c>
      <c r="O79" s="429">
        <v>0</v>
      </c>
      <c r="P79" s="374" t="s">
        <v>118</v>
      </c>
      <c r="Q79" s="429" t="s">
        <v>118</v>
      </c>
      <c r="R79" s="429" t="s">
        <v>118</v>
      </c>
      <c r="S79" s="429" t="s">
        <v>118</v>
      </c>
      <c r="T79" s="374" t="s">
        <v>118</v>
      </c>
      <c r="U79" s="429" t="s">
        <v>118</v>
      </c>
      <c r="V79" s="429" t="s">
        <v>118</v>
      </c>
      <c r="W79" s="429" t="s">
        <v>118</v>
      </c>
      <c r="X79" s="429">
        <v>849</v>
      </c>
      <c r="Y79" s="429">
        <v>70</v>
      </c>
      <c r="Z79" s="452">
        <v>0.34</v>
      </c>
      <c r="AA79" s="429">
        <v>8908</v>
      </c>
      <c r="AD79" s="379"/>
      <c r="AE79" s="380"/>
      <c r="AF79" s="380"/>
      <c r="AG79" s="380"/>
      <c r="AH79" s="381"/>
      <c r="AI79" s="379"/>
      <c r="AJ79" s="379"/>
      <c r="AK79" s="379"/>
      <c r="AL79" s="379"/>
      <c r="AM79" s="379"/>
      <c r="AN79" s="379"/>
      <c r="AO79" s="379"/>
      <c r="AP79" s="379"/>
      <c r="AQ79" s="379"/>
      <c r="AR79" s="379"/>
      <c r="AS79" s="379"/>
      <c r="AT79" s="379"/>
      <c r="AU79" s="379"/>
    </row>
    <row r="80" spans="1:47" outlineLevel="1" x14ac:dyDescent="0.35">
      <c r="A80" s="738"/>
      <c r="B80" s="429">
        <v>2019</v>
      </c>
      <c r="C80" s="374">
        <v>1945</v>
      </c>
      <c r="D80" s="429">
        <v>0</v>
      </c>
      <c r="E80" s="374">
        <v>3924</v>
      </c>
      <c r="F80" s="430">
        <v>100</v>
      </c>
      <c r="G80" s="401">
        <v>8193</v>
      </c>
      <c r="H80" s="411">
        <v>58.1</v>
      </c>
      <c r="I80" s="411">
        <v>40.5</v>
      </c>
      <c r="J80" s="448">
        <v>0</v>
      </c>
      <c r="K80" s="448">
        <v>1.4</v>
      </c>
      <c r="L80" s="401">
        <v>33355</v>
      </c>
      <c r="M80" s="429">
        <v>100</v>
      </c>
      <c r="N80" s="429">
        <v>0</v>
      </c>
      <c r="O80" s="429">
        <v>0</v>
      </c>
      <c r="P80" s="374" t="s">
        <v>118</v>
      </c>
      <c r="Q80" s="429" t="s">
        <v>118</v>
      </c>
      <c r="R80" s="429" t="s">
        <v>118</v>
      </c>
      <c r="S80" s="429" t="s">
        <v>118</v>
      </c>
      <c r="T80" s="374" t="s">
        <v>118</v>
      </c>
      <c r="U80" s="429" t="s">
        <v>118</v>
      </c>
      <c r="V80" s="429" t="s">
        <v>118</v>
      </c>
      <c r="W80" s="429" t="s">
        <v>118</v>
      </c>
      <c r="X80" s="429">
        <v>2304</v>
      </c>
      <c r="Y80" s="429">
        <v>65</v>
      </c>
      <c r="Z80" s="452">
        <v>1.01</v>
      </c>
      <c r="AA80" s="429">
        <v>12433</v>
      </c>
      <c r="AD80" s="379"/>
      <c r="AE80" s="380"/>
      <c r="AF80" s="380"/>
      <c r="AG80" s="380"/>
      <c r="AH80" s="381"/>
      <c r="AI80" s="379"/>
      <c r="AJ80" s="379"/>
      <c r="AK80" s="379"/>
      <c r="AL80" s="379"/>
      <c r="AM80" s="379"/>
      <c r="AN80" s="379"/>
      <c r="AO80" s="379"/>
      <c r="AP80" s="379"/>
      <c r="AQ80" s="379"/>
      <c r="AR80" s="379"/>
      <c r="AS80" s="379"/>
      <c r="AT80" s="379"/>
      <c r="AU80" s="379"/>
    </row>
    <row r="81" spans="1:27" outlineLevel="1" x14ac:dyDescent="0.35">
      <c r="A81" s="739"/>
      <c r="B81" s="431">
        <v>2015</v>
      </c>
      <c r="C81" s="432">
        <v>1419</v>
      </c>
      <c r="D81" s="431">
        <v>943</v>
      </c>
      <c r="E81" s="432">
        <v>2898</v>
      </c>
      <c r="F81" s="431">
        <v>20</v>
      </c>
      <c r="G81" s="443">
        <v>2025</v>
      </c>
      <c r="H81" s="444" t="s">
        <v>118</v>
      </c>
      <c r="I81" s="444" t="s">
        <v>118</v>
      </c>
      <c r="J81" s="431" t="s">
        <v>118</v>
      </c>
      <c r="K81" s="444" t="s">
        <v>118</v>
      </c>
      <c r="L81" s="443">
        <v>9299</v>
      </c>
      <c r="M81" s="431" t="s">
        <v>118</v>
      </c>
      <c r="N81" s="431" t="s">
        <v>118</v>
      </c>
      <c r="O81" s="431" t="s">
        <v>118</v>
      </c>
      <c r="P81" s="432" t="s">
        <v>118</v>
      </c>
      <c r="Q81" s="431" t="s">
        <v>118</v>
      </c>
      <c r="R81" s="431" t="s">
        <v>118</v>
      </c>
      <c r="S81" s="431" t="s">
        <v>118</v>
      </c>
      <c r="T81" s="432" t="s">
        <v>118</v>
      </c>
      <c r="U81" s="431" t="s">
        <v>118</v>
      </c>
      <c r="V81" s="431" t="s">
        <v>118</v>
      </c>
      <c r="W81" s="431" t="s">
        <v>118</v>
      </c>
      <c r="X81" s="431" t="s">
        <v>118</v>
      </c>
      <c r="Y81" s="431" t="s">
        <v>118</v>
      </c>
      <c r="Z81" s="445" t="s">
        <v>118</v>
      </c>
      <c r="AA81" s="431">
        <v>4246</v>
      </c>
    </row>
    <row r="82" spans="1:27" outlineLevel="1" x14ac:dyDescent="0.35">
      <c r="A82" s="738" t="s">
        <v>269</v>
      </c>
      <c r="B82" s="424">
        <v>2023</v>
      </c>
      <c r="C82" s="425">
        <v>272.88501411789997</v>
      </c>
      <c r="D82" s="424">
        <v>0</v>
      </c>
      <c r="E82" s="425">
        <v>0</v>
      </c>
      <c r="F82" s="434">
        <v>100</v>
      </c>
      <c r="G82" s="439">
        <v>470.18</v>
      </c>
      <c r="H82" s="424">
        <v>0</v>
      </c>
      <c r="I82" s="424">
        <v>100</v>
      </c>
      <c r="J82" s="440">
        <v>0</v>
      </c>
      <c r="K82" s="456">
        <v>0</v>
      </c>
      <c r="L82" s="439">
        <v>1188</v>
      </c>
      <c r="M82" s="424">
        <v>100</v>
      </c>
      <c r="N82" s="424">
        <v>0</v>
      </c>
      <c r="O82" s="424">
        <v>0</v>
      </c>
      <c r="P82" s="450">
        <v>51.916260483143446</v>
      </c>
      <c r="Q82" s="427">
        <v>100</v>
      </c>
      <c r="R82" s="427">
        <v>0</v>
      </c>
      <c r="S82" s="427">
        <v>0</v>
      </c>
      <c r="T82" s="425">
        <v>36.981534453328543</v>
      </c>
      <c r="U82" s="427">
        <v>100</v>
      </c>
      <c r="V82" s="427">
        <v>0</v>
      </c>
      <c r="W82" s="427">
        <v>0</v>
      </c>
      <c r="X82" s="424">
        <v>0</v>
      </c>
      <c r="Y82" s="424">
        <v>0</v>
      </c>
      <c r="Z82" s="451">
        <v>0</v>
      </c>
      <c r="AA82" s="424">
        <v>93.803744926999997</v>
      </c>
    </row>
    <row r="83" spans="1:27" outlineLevel="1" x14ac:dyDescent="0.35">
      <c r="A83" s="738"/>
      <c r="B83" s="429">
        <v>2022</v>
      </c>
      <c r="C83" s="374">
        <v>315</v>
      </c>
      <c r="D83" s="429">
        <v>0</v>
      </c>
      <c r="E83" s="374">
        <v>104</v>
      </c>
      <c r="F83" s="429">
        <v>100</v>
      </c>
      <c r="G83" s="401">
        <v>1192</v>
      </c>
      <c r="H83" s="429">
        <v>0</v>
      </c>
      <c r="I83" s="429">
        <v>100</v>
      </c>
      <c r="J83" s="429">
        <v>0</v>
      </c>
      <c r="K83" s="429">
        <v>0</v>
      </c>
      <c r="L83" s="401">
        <v>1325</v>
      </c>
      <c r="M83" s="429">
        <v>100</v>
      </c>
      <c r="N83" s="429">
        <v>0</v>
      </c>
      <c r="O83" s="429">
        <v>0</v>
      </c>
      <c r="P83" s="374" t="s">
        <v>118</v>
      </c>
      <c r="Q83" s="429" t="s">
        <v>118</v>
      </c>
      <c r="R83" s="429" t="s">
        <v>118</v>
      </c>
      <c r="S83" s="429" t="s">
        <v>118</v>
      </c>
      <c r="T83" s="374" t="s">
        <v>118</v>
      </c>
      <c r="U83" s="429" t="s">
        <v>118</v>
      </c>
      <c r="V83" s="429" t="s">
        <v>118</v>
      </c>
      <c r="W83" s="429" t="s">
        <v>118</v>
      </c>
      <c r="X83" s="429">
        <v>0</v>
      </c>
      <c r="Y83" s="429">
        <v>0</v>
      </c>
      <c r="Z83" s="429">
        <v>0</v>
      </c>
      <c r="AA83" s="429">
        <v>117</v>
      </c>
    </row>
    <row r="84" spans="1:27" outlineLevel="1" x14ac:dyDescent="0.35">
      <c r="A84" s="738"/>
      <c r="B84" s="429">
        <v>2021</v>
      </c>
      <c r="C84" s="374">
        <v>321</v>
      </c>
      <c r="D84" s="429">
        <v>0</v>
      </c>
      <c r="E84" s="374">
        <v>204</v>
      </c>
      <c r="F84" s="430">
        <v>100</v>
      </c>
      <c r="G84" s="401">
        <v>531</v>
      </c>
      <c r="H84" s="429">
        <v>100</v>
      </c>
      <c r="I84" s="429">
        <v>0</v>
      </c>
      <c r="J84" s="448">
        <v>0</v>
      </c>
      <c r="K84" s="448">
        <v>0</v>
      </c>
      <c r="L84" s="401">
        <v>1702</v>
      </c>
      <c r="M84" s="429">
        <v>100</v>
      </c>
      <c r="N84" s="429">
        <v>0</v>
      </c>
      <c r="O84" s="429">
        <v>0</v>
      </c>
      <c r="P84" s="374" t="s">
        <v>118</v>
      </c>
      <c r="Q84" s="429" t="s">
        <v>118</v>
      </c>
      <c r="R84" s="429" t="s">
        <v>118</v>
      </c>
      <c r="S84" s="429" t="s">
        <v>118</v>
      </c>
      <c r="T84" s="374" t="s">
        <v>118</v>
      </c>
      <c r="U84" s="429" t="s">
        <v>118</v>
      </c>
      <c r="V84" s="429" t="s">
        <v>118</v>
      </c>
      <c r="W84" s="429" t="s">
        <v>118</v>
      </c>
      <c r="X84" s="429">
        <v>2041</v>
      </c>
      <c r="Y84" s="429">
        <v>90</v>
      </c>
      <c r="Z84" s="449">
        <v>10.74</v>
      </c>
      <c r="AA84" s="429">
        <v>1269</v>
      </c>
    </row>
    <row r="85" spans="1:27" outlineLevel="1" x14ac:dyDescent="0.35">
      <c r="A85" s="738"/>
      <c r="B85" s="429">
        <v>2020</v>
      </c>
      <c r="C85" s="374">
        <v>291</v>
      </c>
      <c r="D85" s="429">
        <v>0</v>
      </c>
      <c r="E85" s="374">
        <v>464</v>
      </c>
      <c r="F85" s="430">
        <v>100</v>
      </c>
      <c r="G85" s="401">
        <v>476</v>
      </c>
      <c r="H85" s="429">
        <v>0</v>
      </c>
      <c r="I85" s="429">
        <v>100</v>
      </c>
      <c r="J85" s="448">
        <v>0</v>
      </c>
      <c r="K85" s="448">
        <v>0</v>
      </c>
      <c r="L85" s="401">
        <v>949</v>
      </c>
      <c r="M85" s="429">
        <v>100</v>
      </c>
      <c r="N85" s="429">
        <v>0</v>
      </c>
      <c r="O85" s="429">
        <v>0</v>
      </c>
      <c r="P85" s="374" t="s">
        <v>118</v>
      </c>
      <c r="Q85" s="429" t="s">
        <v>118</v>
      </c>
      <c r="R85" s="429" t="s">
        <v>118</v>
      </c>
      <c r="S85" s="429" t="s">
        <v>118</v>
      </c>
      <c r="T85" s="374" t="s">
        <v>118</v>
      </c>
      <c r="U85" s="429" t="s">
        <v>118</v>
      </c>
      <c r="V85" s="429" t="s">
        <v>118</v>
      </c>
      <c r="W85" s="429" t="s">
        <v>118</v>
      </c>
      <c r="X85" s="429">
        <v>0</v>
      </c>
      <c r="Y85" s="429">
        <v>0</v>
      </c>
      <c r="Z85" s="452">
        <v>0</v>
      </c>
      <c r="AA85" s="429">
        <v>380</v>
      </c>
    </row>
    <row r="86" spans="1:27" outlineLevel="1" x14ac:dyDescent="0.35">
      <c r="A86" s="738"/>
      <c r="B86" s="429">
        <v>2019</v>
      </c>
      <c r="C86" s="374">
        <v>544</v>
      </c>
      <c r="D86" s="429">
        <v>0</v>
      </c>
      <c r="E86" s="374">
        <v>390</v>
      </c>
      <c r="F86" s="430">
        <v>100</v>
      </c>
      <c r="G86" s="401">
        <v>303</v>
      </c>
      <c r="H86" s="429">
        <v>0</v>
      </c>
      <c r="I86" s="429">
        <v>100</v>
      </c>
      <c r="J86" s="448">
        <v>0</v>
      </c>
      <c r="K86" s="448">
        <v>0</v>
      </c>
      <c r="L86" s="401">
        <v>599</v>
      </c>
      <c r="M86" s="429">
        <v>100</v>
      </c>
      <c r="N86" s="429">
        <v>0</v>
      </c>
      <c r="O86" s="429">
        <v>0</v>
      </c>
      <c r="P86" s="374" t="s">
        <v>118</v>
      </c>
      <c r="Q86" s="429" t="s">
        <v>118</v>
      </c>
      <c r="R86" s="429" t="s">
        <v>118</v>
      </c>
      <c r="S86" s="429" t="s">
        <v>118</v>
      </c>
      <c r="T86" s="374" t="s">
        <v>118</v>
      </c>
      <c r="U86" s="429" t="s">
        <v>118</v>
      </c>
      <c r="V86" s="429" t="s">
        <v>118</v>
      </c>
      <c r="W86" s="429" t="s">
        <v>118</v>
      </c>
      <c r="X86" s="429">
        <v>624</v>
      </c>
      <c r="Y86" s="429">
        <v>76</v>
      </c>
      <c r="Z86" s="452">
        <v>2.5</v>
      </c>
      <c r="AA86" s="429">
        <v>228</v>
      </c>
    </row>
    <row r="87" spans="1:27" outlineLevel="1" x14ac:dyDescent="0.35">
      <c r="A87" s="739"/>
      <c r="B87" s="431">
        <v>2015</v>
      </c>
      <c r="C87" s="432">
        <v>769</v>
      </c>
      <c r="D87" s="431">
        <v>0</v>
      </c>
      <c r="E87" s="432">
        <v>1103</v>
      </c>
      <c r="F87" s="431">
        <v>99</v>
      </c>
      <c r="G87" s="443">
        <v>688</v>
      </c>
      <c r="H87" s="431" t="s">
        <v>118</v>
      </c>
      <c r="I87" s="431" t="s">
        <v>118</v>
      </c>
      <c r="J87" s="431" t="s">
        <v>118</v>
      </c>
      <c r="K87" s="431" t="s">
        <v>118</v>
      </c>
      <c r="L87" s="443">
        <v>3549</v>
      </c>
      <c r="M87" s="431" t="s">
        <v>118</v>
      </c>
      <c r="N87" s="431" t="s">
        <v>118</v>
      </c>
      <c r="O87" s="431" t="s">
        <v>118</v>
      </c>
      <c r="P87" s="432" t="s">
        <v>118</v>
      </c>
      <c r="Q87" s="431" t="s">
        <v>118</v>
      </c>
      <c r="R87" s="431" t="s">
        <v>118</v>
      </c>
      <c r="S87" s="431" t="s">
        <v>118</v>
      </c>
      <c r="T87" s="432" t="s">
        <v>118</v>
      </c>
      <c r="U87" s="431" t="s">
        <v>118</v>
      </c>
      <c r="V87" s="431" t="s">
        <v>118</v>
      </c>
      <c r="W87" s="431" t="s">
        <v>118</v>
      </c>
      <c r="X87" s="431" t="s">
        <v>118</v>
      </c>
      <c r="Y87" s="431" t="s">
        <v>118</v>
      </c>
      <c r="Z87" s="444" t="s">
        <v>118</v>
      </c>
      <c r="AA87" s="431">
        <v>258</v>
      </c>
    </row>
    <row r="88" spans="1:27" x14ac:dyDescent="0.35">
      <c r="A88" s="733" t="s">
        <v>242</v>
      </c>
      <c r="B88" s="424">
        <v>2023</v>
      </c>
      <c r="C88" s="425">
        <v>10990.168706940138</v>
      </c>
      <c r="D88" s="425">
        <v>1403.1234243899999</v>
      </c>
      <c r="E88" s="425">
        <v>5791.9231060490911</v>
      </c>
      <c r="F88" s="424">
        <v>100</v>
      </c>
      <c r="G88" s="396">
        <v>23342.399999999994</v>
      </c>
      <c r="H88" s="397">
        <v>22.454907024793386</v>
      </c>
      <c r="I88" s="397">
        <v>77.243110795454513</v>
      </c>
      <c r="J88" s="397">
        <v>0.31540934917357588</v>
      </c>
      <c r="K88" s="397">
        <v>0</v>
      </c>
      <c r="L88" s="396">
        <v>92462</v>
      </c>
      <c r="M88" s="397">
        <v>99.923105355731707</v>
      </c>
      <c r="N88" s="397">
        <v>0</v>
      </c>
      <c r="O88" s="397">
        <v>7.6894644268270917E-2</v>
      </c>
      <c r="P88" s="370">
        <v>7638</v>
      </c>
      <c r="Q88" s="370">
        <v>100</v>
      </c>
      <c r="R88" s="397">
        <v>0</v>
      </c>
      <c r="S88" s="397">
        <v>0</v>
      </c>
      <c r="T88" s="370">
        <v>5276</v>
      </c>
      <c r="U88" s="370">
        <v>100</v>
      </c>
      <c r="V88" s="427">
        <v>0</v>
      </c>
      <c r="W88" s="397">
        <v>0</v>
      </c>
      <c r="X88" s="397">
        <v>10659</v>
      </c>
      <c r="Y88" s="397">
        <v>72.62496760511965</v>
      </c>
      <c r="Z88" s="399">
        <v>0.86755402963660078</v>
      </c>
      <c r="AA88" s="424">
        <v>20554.372020138191</v>
      </c>
    </row>
    <row r="89" spans="1:27" x14ac:dyDescent="0.35">
      <c r="A89" s="733"/>
      <c r="B89" s="429">
        <v>2022</v>
      </c>
      <c r="C89" s="374">
        <v>12673.5</v>
      </c>
      <c r="D89" s="429">
        <v>55</v>
      </c>
      <c r="E89" s="374">
        <v>5229</v>
      </c>
      <c r="F89" s="374">
        <v>100</v>
      </c>
      <c r="G89" s="401">
        <v>25397</v>
      </c>
      <c r="H89" s="403">
        <v>23.9</v>
      </c>
      <c r="I89" s="403">
        <v>75.7</v>
      </c>
      <c r="J89" s="403">
        <v>0.5</v>
      </c>
      <c r="K89" s="402">
        <v>0</v>
      </c>
      <c r="L89" s="401">
        <v>89235</v>
      </c>
      <c r="M89" s="410">
        <v>99.9</v>
      </c>
      <c r="N89" s="402">
        <v>0</v>
      </c>
      <c r="O89" s="402">
        <v>0.1</v>
      </c>
      <c r="P89" s="374" t="s">
        <v>118</v>
      </c>
      <c r="Q89" s="404" t="s">
        <v>118</v>
      </c>
      <c r="R89" s="404" t="s">
        <v>118</v>
      </c>
      <c r="S89" s="404" t="s">
        <v>118</v>
      </c>
      <c r="T89" s="374" t="s">
        <v>118</v>
      </c>
      <c r="U89" s="404" t="s">
        <v>118</v>
      </c>
      <c r="V89" s="404" t="s">
        <v>118</v>
      </c>
      <c r="W89" s="404" t="s">
        <v>118</v>
      </c>
      <c r="X89" s="402">
        <v>4706.8772271644575</v>
      </c>
      <c r="Y89" s="402">
        <v>82</v>
      </c>
      <c r="Z89" s="403">
        <v>0.32</v>
      </c>
      <c r="AA89" s="429">
        <v>18158</v>
      </c>
    </row>
    <row r="90" spans="1:27" x14ac:dyDescent="0.35">
      <c r="A90" s="733"/>
      <c r="B90" s="429">
        <v>2021</v>
      </c>
      <c r="C90" s="374">
        <v>11900</v>
      </c>
      <c r="D90" s="429">
        <v>25</v>
      </c>
      <c r="E90" s="374">
        <v>5284</v>
      </c>
      <c r="F90" s="374">
        <v>100</v>
      </c>
      <c r="G90" s="401">
        <v>15904</v>
      </c>
      <c r="H90" s="411">
        <v>28</v>
      </c>
      <c r="I90" s="403">
        <v>71.400000000000006</v>
      </c>
      <c r="J90" s="403">
        <v>0.6</v>
      </c>
      <c r="K90" s="402">
        <v>0</v>
      </c>
      <c r="L90" s="401">
        <v>48417</v>
      </c>
      <c r="M90" s="412">
        <v>100</v>
      </c>
      <c r="N90" s="411">
        <v>0</v>
      </c>
      <c r="O90" s="402">
        <v>0</v>
      </c>
      <c r="P90" s="374" t="s">
        <v>118</v>
      </c>
      <c r="Q90" s="404" t="s">
        <v>118</v>
      </c>
      <c r="R90" s="404" t="s">
        <v>118</v>
      </c>
      <c r="S90" s="404" t="s">
        <v>118</v>
      </c>
      <c r="T90" s="374" t="s">
        <v>118</v>
      </c>
      <c r="U90" s="404" t="s">
        <v>118</v>
      </c>
      <c r="V90" s="404" t="s">
        <v>118</v>
      </c>
      <c r="W90" s="404" t="s">
        <v>118</v>
      </c>
      <c r="X90" s="402">
        <v>6592</v>
      </c>
      <c r="Y90" s="402">
        <v>84</v>
      </c>
      <c r="Z90" s="403">
        <v>0.49</v>
      </c>
      <c r="AA90" s="429">
        <v>18972</v>
      </c>
    </row>
    <row r="91" spans="1:27" x14ac:dyDescent="0.35">
      <c r="A91" s="733"/>
      <c r="B91" s="429">
        <v>2020</v>
      </c>
      <c r="C91" s="374">
        <v>11683</v>
      </c>
      <c r="D91" s="429">
        <v>23</v>
      </c>
      <c r="E91" s="374">
        <v>5630</v>
      </c>
      <c r="F91" s="430" t="s">
        <v>118</v>
      </c>
      <c r="G91" s="401">
        <v>18262</v>
      </c>
      <c r="H91" s="402">
        <v>24.2</v>
      </c>
      <c r="I91" s="402">
        <v>70.2</v>
      </c>
      <c r="J91" s="402">
        <v>2.6</v>
      </c>
      <c r="K91" s="402">
        <v>3</v>
      </c>
      <c r="L91" s="401">
        <v>73014</v>
      </c>
      <c r="M91" s="457">
        <v>99.1</v>
      </c>
      <c r="N91" s="402">
        <v>0.9</v>
      </c>
      <c r="O91" s="402">
        <v>0</v>
      </c>
      <c r="P91" s="374" t="s">
        <v>118</v>
      </c>
      <c r="Q91" s="404" t="s">
        <v>118</v>
      </c>
      <c r="R91" s="404" t="s">
        <v>118</v>
      </c>
      <c r="S91" s="404" t="s">
        <v>118</v>
      </c>
      <c r="T91" s="374" t="s">
        <v>118</v>
      </c>
      <c r="U91" s="404" t="s">
        <v>118</v>
      </c>
      <c r="V91" s="404" t="s">
        <v>118</v>
      </c>
      <c r="W91" s="404" t="s">
        <v>118</v>
      </c>
      <c r="X91" s="402">
        <v>7701</v>
      </c>
      <c r="Y91" s="402">
        <v>86</v>
      </c>
      <c r="Z91" s="433">
        <v>5.3199999999999994</v>
      </c>
      <c r="AA91" s="429">
        <v>35811</v>
      </c>
    </row>
    <row r="92" spans="1:27" x14ac:dyDescent="0.35">
      <c r="A92" s="733"/>
      <c r="B92" s="429">
        <v>2019</v>
      </c>
      <c r="C92" s="374">
        <v>13522</v>
      </c>
      <c r="D92" s="429">
        <v>22</v>
      </c>
      <c r="E92" s="374">
        <v>5366</v>
      </c>
      <c r="F92" s="430" t="s">
        <v>118</v>
      </c>
      <c r="G92" s="401">
        <v>26468</v>
      </c>
      <c r="H92" s="402">
        <v>48</v>
      </c>
      <c r="I92" s="402">
        <v>49.7</v>
      </c>
      <c r="J92" s="402">
        <v>0.8</v>
      </c>
      <c r="K92" s="402">
        <v>1.5</v>
      </c>
      <c r="L92" s="401">
        <v>119940</v>
      </c>
      <c r="M92" s="457">
        <v>99.9</v>
      </c>
      <c r="N92" s="402">
        <v>0.1</v>
      </c>
      <c r="O92" s="402">
        <v>0</v>
      </c>
      <c r="P92" s="374" t="s">
        <v>118</v>
      </c>
      <c r="Q92" s="404" t="s">
        <v>118</v>
      </c>
      <c r="R92" s="404" t="s">
        <v>118</v>
      </c>
      <c r="S92" s="404" t="s">
        <v>118</v>
      </c>
      <c r="T92" s="374" t="s">
        <v>118</v>
      </c>
      <c r="U92" s="404" t="s">
        <v>118</v>
      </c>
      <c r="V92" s="404" t="s">
        <v>118</v>
      </c>
      <c r="W92" s="404" t="s">
        <v>118</v>
      </c>
      <c r="X92" s="402">
        <v>21437</v>
      </c>
      <c r="Y92" s="402">
        <v>79</v>
      </c>
      <c r="Z92" s="433">
        <v>13.959999999999997</v>
      </c>
      <c r="AA92" s="429">
        <v>43560</v>
      </c>
    </row>
    <row r="93" spans="1:27" x14ac:dyDescent="0.35">
      <c r="A93" s="743"/>
      <c r="B93" s="431">
        <v>2015</v>
      </c>
      <c r="C93" s="432">
        <v>10219</v>
      </c>
      <c r="D93" s="432">
        <v>2055</v>
      </c>
      <c r="E93" s="432">
        <v>5467</v>
      </c>
      <c r="F93" s="431" t="s">
        <v>118</v>
      </c>
      <c r="G93" s="401">
        <v>6452</v>
      </c>
      <c r="H93" s="402" t="s">
        <v>118</v>
      </c>
      <c r="I93" s="402" t="s">
        <v>118</v>
      </c>
      <c r="J93" s="402" t="s">
        <v>118</v>
      </c>
      <c r="K93" s="402" t="s">
        <v>118</v>
      </c>
      <c r="L93" s="401">
        <v>58062</v>
      </c>
      <c r="M93" s="402" t="s">
        <v>118</v>
      </c>
      <c r="N93" s="402" t="s">
        <v>118</v>
      </c>
      <c r="O93" s="402" t="s">
        <v>118</v>
      </c>
      <c r="P93" s="374" t="s">
        <v>118</v>
      </c>
      <c r="Q93" s="402" t="s">
        <v>118</v>
      </c>
      <c r="R93" s="402" t="s">
        <v>118</v>
      </c>
      <c r="S93" s="404" t="s">
        <v>118</v>
      </c>
      <c r="T93" s="374" t="s">
        <v>118</v>
      </c>
      <c r="U93" s="402" t="s">
        <v>118</v>
      </c>
      <c r="V93" s="402" t="s">
        <v>118</v>
      </c>
      <c r="W93" s="404" t="s">
        <v>118</v>
      </c>
      <c r="X93" s="402" t="s">
        <v>118</v>
      </c>
      <c r="Y93" s="402" t="s">
        <v>118</v>
      </c>
      <c r="Z93" s="433" t="s">
        <v>118</v>
      </c>
      <c r="AA93" s="431">
        <v>27315</v>
      </c>
    </row>
    <row r="94" spans="1:27" outlineLevel="1" x14ac:dyDescent="0.35">
      <c r="A94" s="744" t="s">
        <v>270</v>
      </c>
      <c r="B94" s="424">
        <v>2023</v>
      </c>
      <c r="C94" s="425">
        <v>1424.8210777409513</v>
      </c>
      <c r="D94" s="424">
        <v>25.8045409836066</v>
      </c>
      <c r="E94" s="424">
        <v>0</v>
      </c>
      <c r="F94" s="458">
        <v>100</v>
      </c>
      <c r="G94" s="439">
        <v>108.11</v>
      </c>
      <c r="H94" s="424">
        <v>0</v>
      </c>
      <c r="I94" s="440">
        <v>72.3</v>
      </c>
      <c r="J94" s="440">
        <v>0</v>
      </c>
      <c r="K94" s="459">
        <v>27.7</v>
      </c>
      <c r="L94" s="439">
        <v>1257.8</v>
      </c>
      <c r="M94" s="424">
        <v>0</v>
      </c>
      <c r="N94" s="424">
        <v>0</v>
      </c>
      <c r="O94" s="424">
        <v>100</v>
      </c>
      <c r="P94" s="460">
        <v>347.32281867085436</v>
      </c>
      <c r="Q94" s="427">
        <v>100</v>
      </c>
      <c r="R94" s="427">
        <v>0</v>
      </c>
      <c r="S94" s="427">
        <v>0</v>
      </c>
      <c r="T94" s="425">
        <v>247.40862815560149</v>
      </c>
      <c r="U94" s="427">
        <v>100</v>
      </c>
      <c r="V94" s="427">
        <v>0</v>
      </c>
      <c r="W94" s="427">
        <v>0</v>
      </c>
      <c r="X94" s="424">
        <v>0</v>
      </c>
      <c r="Y94" s="424">
        <v>0</v>
      </c>
      <c r="Z94" s="451">
        <v>0</v>
      </c>
      <c r="AA94" s="424">
        <v>30252.777800500004</v>
      </c>
    </row>
    <row r="95" spans="1:27" outlineLevel="1" x14ac:dyDescent="0.35">
      <c r="A95" s="744"/>
      <c r="B95" s="429">
        <v>2022</v>
      </c>
      <c r="C95" s="374">
        <v>1777</v>
      </c>
      <c r="D95" s="429">
        <v>32</v>
      </c>
      <c r="E95" s="429">
        <v>0</v>
      </c>
      <c r="F95" s="429">
        <v>100</v>
      </c>
      <c r="G95" s="401">
        <v>1695</v>
      </c>
      <c r="H95" s="403">
        <v>98.7</v>
      </c>
      <c r="I95" s="429">
        <v>0</v>
      </c>
      <c r="J95" s="429">
        <v>0</v>
      </c>
      <c r="K95" s="403">
        <v>1.3</v>
      </c>
      <c r="L95" s="401">
        <v>447</v>
      </c>
      <c r="M95" s="429">
        <v>0</v>
      </c>
      <c r="N95" s="429">
        <v>0</v>
      </c>
      <c r="O95" s="429">
        <v>100</v>
      </c>
      <c r="P95" s="374" t="s">
        <v>118</v>
      </c>
      <c r="Q95" s="429" t="s">
        <v>118</v>
      </c>
      <c r="R95" s="429" t="s">
        <v>118</v>
      </c>
      <c r="S95" s="429" t="s">
        <v>118</v>
      </c>
      <c r="T95" s="374" t="s">
        <v>118</v>
      </c>
      <c r="U95" s="429" t="s">
        <v>118</v>
      </c>
      <c r="V95" s="429" t="s">
        <v>118</v>
      </c>
      <c r="W95" s="429" t="s">
        <v>118</v>
      </c>
      <c r="X95" s="429">
        <v>443.11049999999994</v>
      </c>
      <c r="Y95" s="429">
        <v>70</v>
      </c>
      <c r="Z95" s="403">
        <v>0.49</v>
      </c>
      <c r="AA95" s="429">
        <v>26912</v>
      </c>
    </row>
    <row r="96" spans="1:27" outlineLevel="1" x14ac:dyDescent="0.35">
      <c r="A96" s="744"/>
      <c r="B96" s="429">
        <v>2021</v>
      </c>
      <c r="C96" s="374">
        <v>1494</v>
      </c>
      <c r="D96" s="429">
        <v>53</v>
      </c>
      <c r="E96" s="429">
        <v>0</v>
      </c>
      <c r="F96" s="430">
        <v>100</v>
      </c>
      <c r="G96" s="401">
        <v>3101</v>
      </c>
      <c r="H96" s="403">
        <v>98.7</v>
      </c>
      <c r="I96" s="403">
        <v>0.5</v>
      </c>
      <c r="J96" s="448">
        <v>0</v>
      </c>
      <c r="K96" s="449">
        <v>0.8</v>
      </c>
      <c r="L96" s="401">
        <v>960</v>
      </c>
      <c r="M96" s="403">
        <v>20.5</v>
      </c>
      <c r="N96" s="429">
        <v>0</v>
      </c>
      <c r="O96" s="403">
        <v>79.5</v>
      </c>
      <c r="P96" s="374" t="s">
        <v>118</v>
      </c>
      <c r="Q96" s="429" t="s">
        <v>118</v>
      </c>
      <c r="R96" s="429" t="s">
        <v>118</v>
      </c>
      <c r="S96" s="429" t="s">
        <v>118</v>
      </c>
      <c r="T96" s="374" t="s">
        <v>118</v>
      </c>
      <c r="U96" s="429" t="s">
        <v>118</v>
      </c>
      <c r="V96" s="429" t="s">
        <v>118</v>
      </c>
      <c r="W96" s="429" t="s">
        <v>118</v>
      </c>
      <c r="X96" s="429">
        <v>544</v>
      </c>
      <c r="Y96" s="429">
        <v>70</v>
      </c>
      <c r="Z96" s="449">
        <v>0.57999999999999996</v>
      </c>
      <c r="AA96" s="429">
        <v>7079</v>
      </c>
    </row>
    <row r="97" spans="1:27" outlineLevel="1" x14ac:dyDescent="0.35">
      <c r="A97" s="744"/>
      <c r="B97" s="429">
        <v>2020</v>
      </c>
      <c r="C97" s="374">
        <v>1803</v>
      </c>
      <c r="D97" s="429">
        <v>53</v>
      </c>
      <c r="E97" s="429">
        <v>0</v>
      </c>
      <c r="F97" s="430">
        <v>100</v>
      </c>
      <c r="G97" s="429" t="s">
        <v>118</v>
      </c>
      <c r="H97" s="411" t="s">
        <v>118</v>
      </c>
      <c r="I97" s="411" t="s">
        <v>118</v>
      </c>
      <c r="J97" s="448" t="s">
        <v>118</v>
      </c>
      <c r="K97" s="455" t="s">
        <v>118</v>
      </c>
      <c r="L97" s="401" t="s">
        <v>118</v>
      </c>
      <c r="M97" s="411" t="s">
        <v>118</v>
      </c>
      <c r="N97" s="429" t="s">
        <v>118</v>
      </c>
      <c r="O97" s="411" t="s">
        <v>118</v>
      </c>
      <c r="P97" s="374" t="s">
        <v>118</v>
      </c>
      <c r="Q97" s="429" t="s">
        <v>118</v>
      </c>
      <c r="R97" s="429" t="s">
        <v>118</v>
      </c>
      <c r="S97" s="429" t="s">
        <v>118</v>
      </c>
      <c r="T97" s="374" t="s">
        <v>118</v>
      </c>
      <c r="U97" s="429" t="s">
        <v>118</v>
      </c>
      <c r="V97" s="429" t="s">
        <v>118</v>
      </c>
      <c r="W97" s="429" t="s">
        <v>118</v>
      </c>
      <c r="X97" s="429" t="s">
        <v>118</v>
      </c>
      <c r="Y97" s="429" t="s">
        <v>118</v>
      </c>
      <c r="Z97" s="452" t="s">
        <v>118</v>
      </c>
      <c r="AA97" s="429">
        <v>6307</v>
      </c>
    </row>
    <row r="98" spans="1:27" outlineLevel="1" x14ac:dyDescent="0.35">
      <c r="A98" s="744"/>
      <c r="B98" s="429">
        <v>2019</v>
      </c>
      <c r="C98" s="374">
        <v>863</v>
      </c>
      <c r="D98" s="429">
        <v>53</v>
      </c>
      <c r="E98" s="429">
        <v>0</v>
      </c>
      <c r="F98" s="430">
        <v>100</v>
      </c>
      <c r="G98" s="429" t="s">
        <v>118</v>
      </c>
      <c r="H98" s="411" t="s">
        <v>118</v>
      </c>
      <c r="I98" s="411" t="s">
        <v>118</v>
      </c>
      <c r="J98" s="448" t="s">
        <v>118</v>
      </c>
      <c r="K98" s="455" t="s">
        <v>118</v>
      </c>
      <c r="L98" s="401" t="s">
        <v>118</v>
      </c>
      <c r="M98" s="411" t="s">
        <v>118</v>
      </c>
      <c r="N98" s="429" t="s">
        <v>118</v>
      </c>
      <c r="O98" s="411" t="s">
        <v>118</v>
      </c>
      <c r="P98" s="374" t="s">
        <v>118</v>
      </c>
      <c r="Q98" s="429" t="s">
        <v>118</v>
      </c>
      <c r="R98" s="429" t="s">
        <v>118</v>
      </c>
      <c r="S98" s="429" t="s">
        <v>118</v>
      </c>
      <c r="T98" s="374" t="s">
        <v>118</v>
      </c>
      <c r="U98" s="429" t="s">
        <v>118</v>
      </c>
      <c r="V98" s="429" t="s">
        <v>118</v>
      </c>
      <c r="W98" s="429" t="s">
        <v>118</v>
      </c>
      <c r="X98" s="429" t="s">
        <v>118</v>
      </c>
      <c r="Y98" s="429" t="s">
        <v>118</v>
      </c>
      <c r="Z98" s="452" t="s">
        <v>118</v>
      </c>
      <c r="AA98" s="429">
        <v>5292</v>
      </c>
    </row>
    <row r="99" spans="1:27" outlineLevel="1" x14ac:dyDescent="0.35">
      <c r="A99" s="745"/>
      <c r="B99" s="431">
        <v>2015</v>
      </c>
      <c r="C99" s="432">
        <v>445</v>
      </c>
      <c r="D99" s="431">
        <v>0</v>
      </c>
      <c r="E99" s="431">
        <v>0</v>
      </c>
      <c r="F99" s="431">
        <v>0</v>
      </c>
      <c r="G99" s="431" t="s">
        <v>118</v>
      </c>
      <c r="H99" s="431" t="s">
        <v>118</v>
      </c>
      <c r="I99" s="431" t="s">
        <v>118</v>
      </c>
      <c r="J99" s="444" t="s">
        <v>118</v>
      </c>
      <c r="K99" s="444" t="s">
        <v>118</v>
      </c>
      <c r="L99" s="443" t="s">
        <v>118</v>
      </c>
      <c r="M99" s="431" t="s">
        <v>118</v>
      </c>
      <c r="N99" s="431" t="s">
        <v>118</v>
      </c>
      <c r="O99" s="431" t="s">
        <v>118</v>
      </c>
      <c r="P99" s="432" t="s">
        <v>118</v>
      </c>
      <c r="Q99" s="431" t="s">
        <v>118</v>
      </c>
      <c r="R99" s="431" t="s">
        <v>118</v>
      </c>
      <c r="S99" s="431" t="s">
        <v>118</v>
      </c>
      <c r="T99" s="432" t="s">
        <v>118</v>
      </c>
      <c r="U99" s="431" t="s">
        <v>118</v>
      </c>
      <c r="V99" s="431" t="s">
        <v>118</v>
      </c>
      <c r="W99" s="431" t="s">
        <v>118</v>
      </c>
      <c r="X99" s="431" t="s">
        <v>118</v>
      </c>
      <c r="Y99" s="431" t="s">
        <v>118</v>
      </c>
      <c r="Z99" s="445" t="s">
        <v>118</v>
      </c>
      <c r="AA99" s="431">
        <v>2829</v>
      </c>
    </row>
    <row r="100" spans="1:27" outlineLevel="1" x14ac:dyDescent="0.35">
      <c r="A100" s="738" t="s">
        <v>271</v>
      </c>
      <c r="B100" s="424">
        <v>2023</v>
      </c>
      <c r="C100" s="425">
        <v>28.024300476298002</v>
      </c>
      <c r="D100" s="424">
        <v>0</v>
      </c>
      <c r="E100" s="424">
        <v>0</v>
      </c>
      <c r="F100" s="424">
        <v>100</v>
      </c>
      <c r="G100" s="424" t="s">
        <v>118</v>
      </c>
      <c r="H100" s="424" t="s">
        <v>118</v>
      </c>
      <c r="I100" s="424" t="s">
        <v>118</v>
      </c>
      <c r="J100" s="440" t="s">
        <v>118</v>
      </c>
      <c r="K100" s="440" t="s">
        <v>118</v>
      </c>
      <c r="L100" s="439" t="s">
        <v>118</v>
      </c>
      <c r="M100" s="424" t="s">
        <v>118</v>
      </c>
      <c r="N100" s="424" t="s">
        <v>118</v>
      </c>
      <c r="O100" s="424" t="s">
        <v>118</v>
      </c>
      <c r="P100" s="425" t="s">
        <v>118</v>
      </c>
      <c r="Q100" s="424" t="s">
        <v>118</v>
      </c>
      <c r="R100" s="424" t="s">
        <v>118</v>
      </c>
      <c r="S100" s="424" t="s">
        <v>118</v>
      </c>
      <c r="T100" s="425" t="s">
        <v>118</v>
      </c>
      <c r="U100" s="424" t="s">
        <v>118</v>
      </c>
      <c r="V100" s="424" t="s">
        <v>118</v>
      </c>
      <c r="W100" s="424" t="s">
        <v>118</v>
      </c>
      <c r="X100" s="424" t="s">
        <v>118</v>
      </c>
      <c r="Y100" s="424" t="s">
        <v>118</v>
      </c>
      <c r="Z100" s="447" t="s">
        <v>118</v>
      </c>
      <c r="AA100" s="424">
        <v>172.72198896407801</v>
      </c>
    </row>
    <row r="101" spans="1:27" outlineLevel="1" x14ac:dyDescent="0.35">
      <c r="A101" s="738"/>
      <c r="B101" s="429">
        <v>2022</v>
      </c>
      <c r="C101" s="374">
        <v>34</v>
      </c>
      <c r="D101" s="429">
        <v>0</v>
      </c>
      <c r="E101" s="429">
        <v>0</v>
      </c>
      <c r="F101" s="429">
        <v>100</v>
      </c>
      <c r="G101" s="429" t="s">
        <v>118</v>
      </c>
      <c r="H101" s="429" t="s">
        <v>118</v>
      </c>
      <c r="I101" s="429" t="s">
        <v>118</v>
      </c>
      <c r="J101" s="411" t="s">
        <v>118</v>
      </c>
      <c r="K101" s="411" t="s">
        <v>118</v>
      </c>
      <c r="L101" s="401" t="s">
        <v>118</v>
      </c>
      <c r="M101" s="429" t="s">
        <v>118</v>
      </c>
      <c r="N101" s="429" t="s">
        <v>118</v>
      </c>
      <c r="O101" s="429" t="s">
        <v>118</v>
      </c>
      <c r="P101" s="374" t="s">
        <v>118</v>
      </c>
      <c r="Q101" s="429" t="s">
        <v>118</v>
      </c>
      <c r="R101" s="429" t="s">
        <v>118</v>
      </c>
      <c r="S101" s="429" t="s">
        <v>118</v>
      </c>
      <c r="T101" s="374" t="s">
        <v>118</v>
      </c>
      <c r="U101" s="429" t="s">
        <v>118</v>
      </c>
      <c r="V101" s="429" t="s">
        <v>118</v>
      </c>
      <c r="W101" s="429" t="s">
        <v>118</v>
      </c>
      <c r="X101" s="429" t="s">
        <v>118</v>
      </c>
      <c r="Y101" s="429" t="s">
        <v>118</v>
      </c>
      <c r="Z101" s="405" t="s">
        <v>118</v>
      </c>
      <c r="AA101" s="429">
        <v>151</v>
      </c>
    </row>
    <row r="102" spans="1:27" outlineLevel="1" x14ac:dyDescent="0.35">
      <c r="A102" s="738"/>
      <c r="B102" s="429">
        <v>2021</v>
      </c>
      <c r="C102" s="374">
        <v>35</v>
      </c>
      <c r="D102" s="429">
        <v>0</v>
      </c>
      <c r="E102" s="429">
        <v>0</v>
      </c>
      <c r="F102" s="430">
        <v>100</v>
      </c>
      <c r="G102" s="429" t="s">
        <v>118</v>
      </c>
      <c r="H102" s="429" t="s">
        <v>118</v>
      </c>
      <c r="I102" s="429" t="s">
        <v>118</v>
      </c>
      <c r="J102" s="455" t="s">
        <v>118</v>
      </c>
      <c r="K102" s="455" t="s">
        <v>118</v>
      </c>
      <c r="L102" s="401" t="s">
        <v>118</v>
      </c>
      <c r="M102" s="429" t="s">
        <v>118</v>
      </c>
      <c r="N102" s="429" t="s">
        <v>118</v>
      </c>
      <c r="O102" s="429" t="s">
        <v>118</v>
      </c>
      <c r="P102" s="374" t="s">
        <v>118</v>
      </c>
      <c r="Q102" s="429" t="s">
        <v>118</v>
      </c>
      <c r="R102" s="429" t="s">
        <v>118</v>
      </c>
      <c r="S102" s="429" t="s">
        <v>118</v>
      </c>
      <c r="T102" s="374" t="s">
        <v>118</v>
      </c>
      <c r="U102" s="429" t="s">
        <v>118</v>
      </c>
      <c r="V102" s="429" t="s">
        <v>118</v>
      </c>
      <c r="W102" s="429" t="s">
        <v>118</v>
      </c>
      <c r="X102" s="429" t="s">
        <v>118</v>
      </c>
      <c r="Y102" s="429" t="s">
        <v>118</v>
      </c>
      <c r="Z102" s="452" t="s">
        <v>118</v>
      </c>
      <c r="AA102" s="429">
        <v>233</v>
      </c>
    </row>
    <row r="103" spans="1:27" outlineLevel="1" x14ac:dyDescent="0.35">
      <c r="A103" s="738"/>
      <c r="B103" s="429">
        <v>2020</v>
      </c>
      <c r="C103" s="374">
        <v>43</v>
      </c>
      <c r="D103" s="429">
        <v>0</v>
      </c>
      <c r="E103" s="429">
        <v>0</v>
      </c>
      <c r="F103" s="430">
        <v>100</v>
      </c>
      <c r="G103" s="429" t="s">
        <v>118</v>
      </c>
      <c r="H103" s="429" t="s">
        <v>118</v>
      </c>
      <c r="I103" s="429" t="s">
        <v>118</v>
      </c>
      <c r="J103" s="455" t="s">
        <v>118</v>
      </c>
      <c r="K103" s="455" t="s">
        <v>118</v>
      </c>
      <c r="L103" s="401" t="s">
        <v>118</v>
      </c>
      <c r="M103" s="429" t="s">
        <v>118</v>
      </c>
      <c r="N103" s="429" t="s">
        <v>118</v>
      </c>
      <c r="O103" s="429" t="s">
        <v>118</v>
      </c>
      <c r="P103" s="374" t="s">
        <v>118</v>
      </c>
      <c r="Q103" s="429" t="s">
        <v>118</v>
      </c>
      <c r="R103" s="429" t="s">
        <v>118</v>
      </c>
      <c r="S103" s="429" t="s">
        <v>118</v>
      </c>
      <c r="T103" s="374" t="s">
        <v>118</v>
      </c>
      <c r="U103" s="429" t="s">
        <v>118</v>
      </c>
      <c r="V103" s="429" t="s">
        <v>118</v>
      </c>
      <c r="W103" s="429" t="s">
        <v>118</v>
      </c>
      <c r="X103" s="429" t="s">
        <v>118</v>
      </c>
      <c r="Y103" s="429" t="s">
        <v>118</v>
      </c>
      <c r="Z103" s="452" t="s">
        <v>118</v>
      </c>
      <c r="AA103" s="429">
        <v>163</v>
      </c>
    </row>
    <row r="104" spans="1:27" outlineLevel="1" x14ac:dyDescent="0.35">
      <c r="A104" s="738"/>
      <c r="B104" s="429">
        <v>2019</v>
      </c>
      <c r="C104" s="374">
        <v>84</v>
      </c>
      <c r="D104" s="429">
        <v>0</v>
      </c>
      <c r="E104" s="429">
        <v>0</v>
      </c>
      <c r="F104" s="430">
        <v>0</v>
      </c>
      <c r="G104" s="429" t="s">
        <v>118</v>
      </c>
      <c r="H104" s="429" t="s">
        <v>118</v>
      </c>
      <c r="I104" s="429" t="s">
        <v>118</v>
      </c>
      <c r="J104" s="455" t="s">
        <v>118</v>
      </c>
      <c r="K104" s="455" t="s">
        <v>118</v>
      </c>
      <c r="L104" s="401" t="s">
        <v>118</v>
      </c>
      <c r="M104" s="429" t="s">
        <v>118</v>
      </c>
      <c r="N104" s="429" t="s">
        <v>118</v>
      </c>
      <c r="O104" s="429" t="s">
        <v>118</v>
      </c>
      <c r="P104" s="374" t="s">
        <v>118</v>
      </c>
      <c r="Q104" s="429" t="s">
        <v>118</v>
      </c>
      <c r="R104" s="429" t="s">
        <v>118</v>
      </c>
      <c r="S104" s="429" t="s">
        <v>118</v>
      </c>
      <c r="T104" s="374" t="s">
        <v>118</v>
      </c>
      <c r="U104" s="429" t="s">
        <v>118</v>
      </c>
      <c r="V104" s="429" t="s">
        <v>118</v>
      </c>
      <c r="W104" s="429" t="s">
        <v>118</v>
      </c>
      <c r="X104" s="429" t="s">
        <v>118</v>
      </c>
      <c r="Y104" s="429" t="s">
        <v>118</v>
      </c>
      <c r="Z104" s="452" t="s">
        <v>118</v>
      </c>
      <c r="AA104" s="429">
        <v>650</v>
      </c>
    </row>
    <row r="105" spans="1:27" outlineLevel="1" x14ac:dyDescent="0.35">
      <c r="A105" s="739"/>
      <c r="B105" s="431">
        <v>2015</v>
      </c>
      <c r="C105" s="432" t="s">
        <v>118</v>
      </c>
      <c r="D105" s="431">
        <v>0</v>
      </c>
      <c r="E105" s="431">
        <v>0</v>
      </c>
      <c r="F105" s="431" t="s">
        <v>118</v>
      </c>
      <c r="G105" s="431" t="s">
        <v>118</v>
      </c>
      <c r="H105" s="431" t="s">
        <v>118</v>
      </c>
      <c r="I105" s="431" t="s">
        <v>118</v>
      </c>
      <c r="J105" s="444" t="s">
        <v>118</v>
      </c>
      <c r="K105" s="444" t="s">
        <v>118</v>
      </c>
      <c r="L105" s="443" t="s">
        <v>118</v>
      </c>
      <c r="M105" s="431" t="s">
        <v>118</v>
      </c>
      <c r="N105" s="431" t="s">
        <v>118</v>
      </c>
      <c r="O105" s="431" t="s">
        <v>118</v>
      </c>
      <c r="P105" s="432" t="s">
        <v>118</v>
      </c>
      <c r="Q105" s="431" t="s">
        <v>118</v>
      </c>
      <c r="R105" s="431" t="s">
        <v>118</v>
      </c>
      <c r="S105" s="431" t="s">
        <v>118</v>
      </c>
      <c r="T105" s="432" t="s">
        <v>118</v>
      </c>
      <c r="U105" s="431" t="s">
        <v>118</v>
      </c>
      <c r="V105" s="431" t="s">
        <v>118</v>
      </c>
      <c r="W105" s="431" t="s">
        <v>118</v>
      </c>
      <c r="X105" s="431" t="s">
        <v>118</v>
      </c>
      <c r="Y105" s="431" t="s">
        <v>118</v>
      </c>
      <c r="Z105" s="445" t="s">
        <v>118</v>
      </c>
      <c r="AA105" s="431" t="s">
        <v>118</v>
      </c>
    </row>
    <row r="106" spans="1:27" outlineLevel="1" x14ac:dyDescent="0.35">
      <c r="A106" s="738" t="s">
        <v>272</v>
      </c>
      <c r="B106" s="424">
        <v>2023</v>
      </c>
      <c r="C106" s="425">
        <v>19.881618102335633</v>
      </c>
      <c r="D106" s="424">
        <v>0</v>
      </c>
      <c r="E106" s="424">
        <v>0</v>
      </c>
      <c r="F106" s="434">
        <v>100</v>
      </c>
      <c r="G106" s="424" t="s">
        <v>118</v>
      </c>
      <c r="H106" s="424" t="s">
        <v>118</v>
      </c>
      <c r="I106" s="424" t="s">
        <v>118</v>
      </c>
      <c r="J106" s="441" t="s">
        <v>118</v>
      </c>
      <c r="K106" s="461" t="s">
        <v>118</v>
      </c>
      <c r="L106" s="439" t="s">
        <v>118</v>
      </c>
      <c r="M106" s="424" t="s">
        <v>118</v>
      </c>
      <c r="N106" s="424" t="s">
        <v>118</v>
      </c>
      <c r="O106" s="424" t="s">
        <v>118</v>
      </c>
      <c r="P106" s="450" t="s">
        <v>118</v>
      </c>
      <c r="Q106" s="424" t="s">
        <v>118</v>
      </c>
      <c r="R106" s="424" t="s">
        <v>118</v>
      </c>
      <c r="S106" s="424" t="s">
        <v>118</v>
      </c>
      <c r="T106" s="425" t="s">
        <v>118</v>
      </c>
      <c r="U106" s="434" t="s">
        <v>118</v>
      </c>
      <c r="V106" s="424" t="s">
        <v>118</v>
      </c>
      <c r="W106" s="424" t="s">
        <v>118</v>
      </c>
      <c r="X106" s="424" t="s">
        <v>118</v>
      </c>
      <c r="Y106" s="424" t="s">
        <v>118</v>
      </c>
      <c r="Z106" s="462" t="s">
        <v>118</v>
      </c>
      <c r="AA106" s="424">
        <v>131.26871161269929</v>
      </c>
    </row>
    <row r="107" spans="1:27" outlineLevel="1" x14ac:dyDescent="0.35">
      <c r="A107" s="738"/>
      <c r="B107" s="429">
        <v>2022</v>
      </c>
      <c r="C107" s="374">
        <v>17</v>
      </c>
      <c r="D107" s="429">
        <v>0</v>
      </c>
      <c r="E107" s="429">
        <v>0</v>
      </c>
      <c r="F107" s="429">
        <v>100</v>
      </c>
      <c r="G107" s="429" t="s">
        <v>118</v>
      </c>
      <c r="H107" s="429" t="s">
        <v>118</v>
      </c>
      <c r="I107" s="429" t="s">
        <v>118</v>
      </c>
      <c r="J107" s="429" t="s">
        <v>118</v>
      </c>
      <c r="K107" s="429" t="s">
        <v>118</v>
      </c>
      <c r="L107" s="401" t="s">
        <v>118</v>
      </c>
      <c r="M107" s="429" t="s">
        <v>118</v>
      </c>
      <c r="N107" s="429" t="s">
        <v>118</v>
      </c>
      <c r="O107" s="429" t="s">
        <v>118</v>
      </c>
      <c r="P107" s="374" t="s">
        <v>118</v>
      </c>
      <c r="Q107" s="429" t="s">
        <v>118</v>
      </c>
      <c r="R107" s="429" t="s">
        <v>118</v>
      </c>
      <c r="S107" s="429" t="s">
        <v>118</v>
      </c>
      <c r="T107" s="374" t="s">
        <v>118</v>
      </c>
      <c r="U107" s="429" t="s">
        <v>118</v>
      </c>
      <c r="V107" s="429" t="s">
        <v>118</v>
      </c>
      <c r="W107" s="429" t="s">
        <v>118</v>
      </c>
      <c r="X107" s="429" t="s">
        <v>118</v>
      </c>
      <c r="Y107" s="429" t="s">
        <v>118</v>
      </c>
      <c r="Z107" s="405" t="s">
        <v>118</v>
      </c>
      <c r="AA107" s="429">
        <v>4</v>
      </c>
    </row>
    <row r="108" spans="1:27" outlineLevel="1" x14ac:dyDescent="0.35">
      <c r="A108" s="738"/>
      <c r="B108" s="429">
        <v>2021</v>
      </c>
      <c r="C108" s="374">
        <v>49</v>
      </c>
      <c r="D108" s="429">
        <v>0</v>
      </c>
      <c r="E108" s="429">
        <v>0</v>
      </c>
      <c r="F108" s="430">
        <v>100</v>
      </c>
      <c r="G108" s="429" t="s">
        <v>118</v>
      </c>
      <c r="H108" s="429" t="s">
        <v>118</v>
      </c>
      <c r="I108" s="429" t="s">
        <v>118</v>
      </c>
      <c r="J108" s="455" t="s">
        <v>118</v>
      </c>
      <c r="K108" s="455" t="s">
        <v>118</v>
      </c>
      <c r="L108" s="401" t="s">
        <v>118</v>
      </c>
      <c r="M108" s="429" t="s">
        <v>118</v>
      </c>
      <c r="N108" s="429" t="s">
        <v>118</v>
      </c>
      <c r="O108" s="429" t="s">
        <v>118</v>
      </c>
      <c r="P108" s="374" t="s">
        <v>118</v>
      </c>
      <c r="Q108" s="429" t="s">
        <v>118</v>
      </c>
      <c r="R108" s="429" t="s">
        <v>118</v>
      </c>
      <c r="S108" s="429" t="s">
        <v>118</v>
      </c>
      <c r="T108" s="374" t="s">
        <v>118</v>
      </c>
      <c r="U108" s="429" t="s">
        <v>118</v>
      </c>
      <c r="V108" s="429" t="s">
        <v>118</v>
      </c>
      <c r="W108" s="429" t="s">
        <v>118</v>
      </c>
      <c r="X108" s="429" t="s">
        <v>118</v>
      </c>
      <c r="Y108" s="429" t="s">
        <v>118</v>
      </c>
      <c r="Z108" s="452" t="s">
        <v>118</v>
      </c>
      <c r="AA108" s="429">
        <v>44</v>
      </c>
    </row>
    <row r="109" spans="1:27" outlineLevel="1" x14ac:dyDescent="0.35">
      <c r="A109" s="738"/>
      <c r="B109" s="429">
        <v>2020</v>
      </c>
      <c r="C109" s="374">
        <v>61</v>
      </c>
      <c r="D109" s="429">
        <v>0</v>
      </c>
      <c r="E109" s="429">
        <v>0</v>
      </c>
      <c r="F109" s="430">
        <v>100</v>
      </c>
      <c r="G109" s="429" t="s">
        <v>118</v>
      </c>
      <c r="H109" s="429" t="s">
        <v>118</v>
      </c>
      <c r="I109" s="429" t="s">
        <v>118</v>
      </c>
      <c r="J109" s="455" t="s">
        <v>118</v>
      </c>
      <c r="K109" s="455" t="s">
        <v>118</v>
      </c>
      <c r="L109" s="401" t="s">
        <v>118</v>
      </c>
      <c r="M109" s="429" t="s">
        <v>118</v>
      </c>
      <c r="N109" s="429" t="s">
        <v>118</v>
      </c>
      <c r="O109" s="429" t="s">
        <v>118</v>
      </c>
      <c r="P109" s="374" t="s">
        <v>118</v>
      </c>
      <c r="Q109" s="429" t="s">
        <v>118</v>
      </c>
      <c r="R109" s="429" t="s">
        <v>118</v>
      </c>
      <c r="S109" s="429" t="s">
        <v>118</v>
      </c>
      <c r="T109" s="374" t="s">
        <v>118</v>
      </c>
      <c r="U109" s="429" t="s">
        <v>118</v>
      </c>
      <c r="V109" s="429" t="s">
        <v>118</v>
      </c>
      <c r="W109" s="429" t="s">
        <v>118</v>
      </c>
      <c r="X109" s="429" t="s">
        <v>118</v>
      </c>
      <c r="Y109" s="429" t="s">
        <v>118</v>
      </c>
      <c r="Z109" s="452" t="s">
        <v>118</v>
      </c>
      <c r="AA109" s="429">
        <v>90</v>
      </c>
    </row>
    <row r="110" spans="1:27" outlineLevel="1" x14ac:dyDescent="0.35">
      <c r="A110" s="738"/>
      <c r="B110" s="429">
        <v>2019</v>
      </c>
      <c r="C110" s="374">
        <v>54</v>
      </c>
      <c r="D110" s="429">
        <v>0</v>
      </c>
      <c r="E110" s="429">
        <v>0</v>
      </c>
      <c r="F110" s="430">
        <v>0</v>
      </c>
      <c r="G110" s="429" t="s">
        <v>118</v>
      </c>
      <c r="H110" s="429" t="s">
        <v>118</v>
      </c>
      <c r="I110" s="429" t="s">
        <v>118</v>
      </c>
      <c r="J110" s="455" t="s">
        <v>118</v>
      </c>
      <c r="K110" s="455" t="s">
        <v>118</v>
      </c>
      <c r="L110" s="401" t="s">
        <v>118</v>
      </c>
      <c r="M110" s="429" t="s">
        <v>118</v>
      </c>
      <c r="N110" s="429" t="s">
        <v>118</v>
      </c>
      <c r="O110" s="429" t="s">
        <v>118</v>
      </c>
      <c r="P110" s="374" t="s">
        <v>118</v>
      </c>
      <c r="Q110" s="429" t="s">
        <v>118</v>
      </c>
      <c r="R110" s="429" t="s">
        <v>118</v>
      </c>
      <c r="S110" s="429" t="s">
        <v>118</v>
      </c>
      <c r="T110" s="374" t="s">
        <v>118</v>
      </c>
      <c r="U110" s="429" t="s">
        <v>118</v>
      </c>
      <c r="V110" s="429" t="s">
        <v>118</v>
      </c>
      <c r="W110" s="429" t="s">
        <v>118</v>
      </c>
      <c r="X110" s="429" t="s">
        <v>118</v>
      </c>
      <c r="Y110" s="429" t="s">
        <v>118</v>
      </c>
      <c r="Z110" s="452" t="s">
        <v>118</v>
      </c>
      <c r="AA110" s="429">
        <v>131</v>
      </c>
    </row>
    <row r="111" spans="1:27" outlineLevel="1" x14ac:dyDescent="0.35">
      <c r="A111" s="739"/>
      <c r="B111" s="431">
        <v>2015</v>
      </c>
      <c r="C111" s="432" t="s">
        <v>118</v>
      </c>
      <c r="D111" s="431">
        <v>0</v>
      </c>
      <c r="E111" s="431">
        <v>0</v>
      </c>
      <c r="F111" s="431" t="s">
        <v>118</v>
      </c>
      <c r="G111" s="431" t="s">
        <v>118</v>
      </c>
      <c r="H111" s="431" t="s">
        <v>118</v>
      </c>
      <c r="I111" s="431" t="s">
        <v>118</v>
      </c>
      <c r="J111" s="463" t="s">
        <v>118</v>
      </c>
      <c r="K111" s="463" t="s">
        <v>118</v>
      </c>
      <c r="L111" s="443" t="s">
        <v>118</v>
      </c>
      <c r="M111" s="431" t="s">
        <v>118</v>
      </c>
      <c r="N111" s="431" t="s">
        <v>118</v>
      </c>
      <c r="O111" s="431" t="s">
        <v>118</v>
      </c>
      <c r="P111" s="432" t="s">
        <v>118</v>
      </c>
      <c r="Q111" s="431" t="s">
        <v>118</v>
      </c>
      <c r="R111" s="431" t="s">
        <v>118</v>
      </c>
      <c r="S111" s="431" t="s">
        <v>118</v>
      </c>
      <c r="T111" s="432" t="s">
        <v>118</v>
      </c>
      <c r="U111" s="431" t="s">
        <v>118</v>
      </c>
      <c r="V111" s="431" t="s">
        <v>118</v>
      </c>
      <c r="W111" s="431" t="s">
        <v>118</v>
      </c>
      <c r="X111" s="431" t="s">
        <v>118</v>
      </c>
      <c r="Y111" s="431" t="s">
        <v>118</v>
      </c>
      <c r="Z111" s="464" t="s">
        <v>118</v>
      </c>
      <c r="AA111" s="431" t="s">
        <v>118</v>
      </c>
    </row>
    <row r="112" spans="1:27" outlineLevel="1" x14ac:dyDescent="0.35">
      <c r="A112" s="738" t="s">
        <v>273</v>
      </c>
      <c r="B112" s="424">
        <v>2023</v>
      </c>
      <c r="C112" s="425">
        <v>242.32242273121216</v>
      </c>
      <c r="D112" s="424">
        <v>0</v>
      </c>
      <c r="E112" s="424">
        <v>0</v>
      </c>
      <c r="F112" s="434">
        <v>100</v>
      </c>
      <c r="G112" s="424" t="s">
        <v>118</v>
      </c>
      <c r="H112" s="424" t="s">
        <v>118</v>
      </c>
      <c r="I112" s="424" t="s">
        <v>118</v>
      </c>
      <c r="J112" s="441" t="s">
        <v>118</v>
      </c>
      <c r="K112" s="461" t="s">
        <v>118</v>
      </c>
      <c r="L112" s="439" t="s">
        <v>118</v>
      </c>
      <c r="M112" s="424" t="s">
        <v>118</v>
      </c>
      <c r="N112" s="424" t="s">
        <v>118</v>
      </c>
      <c r="O112" s="424" t="s">
        <v>118</v>
      </c>
      <c r="P112" s="450" t="s">
        <v>118</v>
      </c>
      <c r="Q112" s="424" t="s">
        <v>118</v>
      </c>
      <c r="R112" s="424" t="s">
        <v>118</v>
      </c>
      <c r="S112" s="424" t="s">
        <v>118</v>
      </c>
      <c r="T112" s="425" t="s">
        <v>118</v>
      </c>
      <c r="U112" s="434" t="s">
        <v>118</v>
      </c>
      <c r="V112" s="424" t="s">
        <v>118</v>
      </c>
      <c r="W112" s="424" t="s">
        <v>118</v>
      </c>
      <c r="X112" s="424" t="s">
        <v>118</v>
      </c>
      <c r="Y112" s="424" t="s">
        <v>118</v>
      </c>
      <c r="Z112" s="462" t="s">
        <v>118</v>
      </c>
      <c r="AA112" s="424">
        <v>776.56819652927868</v>
      </c>
    </row>
    <row r="113" spans="1:27" outlineLevel="1" x14ac:dyDescent="0.35">
      <c r="A113" s="738"/>
      <c r="B113" s="429">
        <v>2022</v>
      </c>
      <c r="C113" s="374">
        <v>111</v>
      </c>
      <c r="D113" s="429">
        <v>0</v>
      </c>
      <c r="E113" s="429">
        <v>0</v>
      </c>
      <c r="F113" s="430">
        <v>100</v>
      </c>
      <c r="G113" s="429" t="s">
        <v>118</v>
      </c>
      <c r="H113" s="429" t="s">
        <v>118</v>
      </c>
      <c r="I113" s="429" t="s">
        <v>118</v>
      </c>
      <c r="J113" s="455" t="s">
        <v>118</v>
      </c>
      <c r="K113" s="455" t="s">
        <v>118</v>
      </c>
      <c r="L113" s="401" t="s">
        <v>118</v>
      </c>
      <c r="M113" s="429" t="s">
        <v>118</v>
      </c>
      <c r="N113" s="429" t="s">
        <v>118</v>
      </c>
      <c r="O113" s="429" t="s">
        <v>118</v>
      </c>
      <c r="P113" s="374" t="s">
        <v>118</v>
      </c>
      <c r="Q113" s="429" t="s">
        <v>118</v>
      </c>
      <c r="R113" s="429" t="s">
        <v>118</v>
      </c>
      <c r="S113" s="429" t="s">
        <v>118</v>
      </c>
      <c r="T113" s="374" t="s">
        <v>118</v>
      </c>
      <c r="U113" s="429" t="s">
        <v>118</v>
      </c>
      <c r="V113" s="429" t="s">
        <v>118</v>
      </c>
      <c r="W113" s="429" t="s">
        <v>118</v>
      </c>
      <c r="X113" s="429" t="s">
        <v>118</v>
      </c>
      <c r="Y113" s="429" t="s">
        <v>118</v>
      </c>
      <c r="Z113" s="452" t="s">
        <v>118</v>
      </c>
      <c r="AA113" s="429">
        <v>153</v>
      </c>
    </row>
    <row r="114" spans="1:27" outlineLevel="1" x14ac:dyDescent="0.35">
      <c r="A114" s="738"/>
      <c r="B114" s="429">
        <v>2021</v>
      </c>
      <c r="C114" s="374">
        <v>105</v>
      </c>
      <c r="D114" s="429">
        <v>0</v>
      </c>
      <c r="E114" s="429">
        <v>0</v>
      </c>
      <c r="F114" s="430">
        <v>100</v>
      </c>
      <c r="G114" s="429" t="s">
        <v>118</v>
      </c>
      <c r="H114" s="429" t="s">
        <v>118</v>
      </c>
      <c r="I114" s="429" t="s">
        <v>118</v>
      </c>
      <c r="J114" s="455" t="s">
        <v>118</v>
      </c>
      <c r="K114" s="455" t="s">
        <v>118</v>
      </c>
      <c r="L114" s="401" t="s">
        <v>118</v>
      </c>
      <c r="M114" s="429" t="s">
        <v>118</v>
      </c>
      <c r="N114" s="429" t="s">
        <v>118</v>
      </c>
      <c r="O114" s="429" t="s">
        <v>118</v>
      </c>
      <c r="P114" s="374" t="s">
        <v>118</v>
      </c>
      <c r="Q114" s="429" t="s">
        <v>118</v>
      </c>
      <c r="R114" s="429" t="s">
        <v>118</v>
      </c>
      <c r="S114" s="429" t="s">
        <v>118</v>
      </c>
      <c r="T114" s="374" t="s">
        <v>118</v>
      </c>
      <c r="U114" s="429" t="s">
        <v>118</v>
      </c>
      <c r="V114" s="429" t="s">
        <v>118</v>
      </c>
      <c r="W114" s="429" t="s">
        <v>118</v>
      </c>
      <c r="X114" s="429" t="s">
        <v>118</v>
      </c>
      <c r="Y114" s="429" t="s">
        <v>118</v>
      </c>
      <c r="Z114" s="452" t="s">
        <v>118</v>
      </c>
      <c r="AA114" s="429">
        <v>234</v>
      </c>
    </row>
    <row r="115" spans="1:27" outlineLevel="1" x14ac:dyDescent="0.35">
      <c r="A115" s="738"/>
      <c r="B115" s="429">
        <v>2020</v>
      </c>
      <c r="C115" s="374">
        <v>106</v>
      </c>
      <c r="D115" s="429">
        <v>0</v>
      </c>
      <c r="E115" s="429">
        <v>0</v>
      </c>
      <c r="F115" s="430">
        <v>100</v>
      </c>
      <c r="G115" s="429" t="s">
        <v>118</v>
      </c>
      <c r="H115" s="429" t="s">
        <v>118</v>
      </c>
      <c r="I115" s="429" t="s">
        <v>118</v>
      </c>
      <c r="J115" s="455" t="s">
        <v>118</v>
      </c>
      <c r="K115" s="455" t="s">
        <v>118</v>
      </c>
      <c r="L115" s="401" t="s">
        <v>118</v>
      </c>
      <c r="M115" s="429" t="s">
        <v>118</v>
      </c>
      <c r="N115" s="429" t="s">
        <v>118</v>
      </c>
      <c r="O115" s="429" t="s">
        <v>118</v>
      </c>
      <c r="P115" s="374" t="s">
        <v>118</v>
      </c>
      <c r="Q115" s="429" t="s">
        <v>118</v>
      </c>
      <c r="R115" s="429" t="s">
        <v>118</v>
      </c>
      <c r="S115" s="429" t="s">
        <v>118</v>
      </c>
      <c r="T115" s="374" t="s">
        <v>118</v>
      </c>
      <c r="U115" s="429" t="s">
        <v>118</v>
      </c>
      <c r="V115" s="429" t="s">
        <v>118</v>
      </c>
      <c r="W115" s="429" t="s">
        <v>118</v>
      </c>
      <c r="X115" s="429" t="s">
        <v>118</v>
      </c>
      <c r="Y115" s="429" t="s">
        <v>118</v>
      </c>
      <c r="Z115" s="452" t="s">
        <v>118</v>
      </c>
      <c r="AA115" s="429">
        <v>156</v>
      </c>
    </row>
    <row r="116" spans="1:27" outlineLevel="1" x14ac:dyDescent="0.35">
      <c r="A116" s="738"/>
      <c r="B116" s="429">
        <v>2019</v>
      </c>
      <c r="C116" s="374">
        <v>93</v>
      </c>
      <c r="D116" s="429">
        <v>0</v>
      </c>
      <c r="E116" s="429">
        <v>0</v>
      </c>
      <c r="F116" s="430">
        <v>0</v>
      </c>
      <c r="G116" s="429" t="s">
        <v>118</v>
      </c>
      <c r="H116" s="429" t="s">
        <v>118</v>
      </c>
      <c r="I116" s="429" t="s">
        <v>118</v>
      </c>
      <c r="J116" s="455" t="s">
        <v>118</v>
      </c>
      <c r="K116" s="455" t="s">
        <v>118</v>
      </c>
      <c r="L116" s="401" t="s">
        <v>118</v>
      </c>
      <c r="M116" s="429" t="s">
        <v>118</v>
      </c>
      <c r="N116" s="429" t="s">
        <v>118</v>
      </c>
      <c r="O116" s="429" t="s">
        <v>118</v>
      </c>
      <c r="P116" s="374" t="s">
        <v>118</v>
      </c>
      <c r="Q116" s="429" t="s">
        <v>118</v>
      </c>
      <c r="R116" s="429" t="s">
        <v>118</v>
      </c>
      <c r="S116" s="429" t="s">
        <v>118</v>
      </c>
      <c r="T116" s="374" t="s">
        <v>118</v>
      </c>
      <c r="U116" s="429" t="s">
        <v>118</v>
      </c>
      <c r="V116" s="429" t="s">
        <v>118</v>
      </c>
      <c r="W116" s="429" t="s">
        <v>118</v>
      </c>
      <c r="X116" s="429" t="s">
        <v>118</v>
      </c>
      <c r="Y116" s="429" t="s">
        <v>118</v>
      </c>
      <c r="Z116" s="452" t="s">
        <v>118</v>
      </c>
      <c r="AA116" s="429">
        <v>499</v>
      </c>
    </row>
    <row r="117" spans="1:27" outlineLevel="1" x14ac:dyDescent="0.35">
      <c r="A117" s="739"/>
      <c r="B117" s="431">
        <v>2015</v>
      </c>
      <c r="C117" s="432" t="s">
        <v>118</v>
      </c>
      <c r="D117" s="431">
        <v>0</v>
      </c>
      <c r="E117" s="431">
        <v>0</v>
      </c>
      <c r="F117" s="431" t="s">
        <v>118</v>
      </c>
      <c r="G117" s="431" t="s">
        <v>118</v>
      </c>
      <c r="H117" s="431" t="s">
        <v>118</v>
      </c>
      <c r="I117" s="431" t="s">
        <v>118</v>
      </c>
      <c r="J117" s="463" t="s">
        <v>118</v>
      </c>
      <c r="K117" s="463" t="s">
        <v>118</v>
      </c>
      <c r="L117" s="443" t="s">
        <v>118</v>
      </c>
      <c r="M117" s="431" t="s">
        <v>118</v>
      </c>
      <c r="N117" s="431" t="s">
        <v>118</v>
      </c>
      <c r="O117" s="431" t="s">
        <v>118</v>
      </c>
      <c r="P117" s="432" t="s">
        <v>118</v>
      </c>
      <c r="Q117" s="431" t="s">
        <v>118</v>
      </c>
      <c r="R117" s="431" t="s">
        <v>118</v>
      </c>
      <c r="S117" s="431" t="s">
        <v>118</v>
      </c>
      <c r="T117" s="432" t="s">
        <v>118</v>
      </c>
      <c r="U117" s="431" t="s">
        <v>118</v>
      </c>
      <c r="V117" s="431" t="s">
        <v>118</v>
      </c>
      <c r="W117" s="431" t="s">
        <v>118</v>
      </c>
      <c r="X117" s="431" t="s">
        <v>118</v>
      </c>
      <c r="Y117" s="431" t="s">
        <v>118</v>
      </c>
      <c r="Z117" s="464" t="s">
        <v>118</v>
      </c>
      <c r="AA117" s="431" t="s">
        <v>118</v>
      </c>
    </row>
    <row r="118" spans="1:27" outlineLevel="1" x14ac:dyDescent="0.35">
      <c r="A118" s="738" t="s">
        <v>274</v>
      </c>
      <c r="B118" s="424">
        <v>2023</v>
      </c>
      <c r="C118" s="425">
        <v>6918.8091720673001</v>
      </c>
      <c r="D118" s="425">
        <v>1425.7708390890002</v>
      </c>
      <c r="E118" s="424">
        <v>0</v>
      </c>
      <c r="F118" s="424">
        <v>100</v>
      </c>
      <c r="G118" s="439">
        <v>19921</v>
      </c>
      <c r="H118" s="424">
        <v>0</v>
      </c>
      <c r="I118" s="440">
        <v>99.6</v>
      </c>
      <c r="J118" s="441">
        <v>0.4</v>
      </c>
      <c r="K118" s="441">
        <v>0</v>
      </c>
      <c r="L118" s="439">
        <v>7333</v>
      </c>
      <c r="M118" s="424">
        <v>100</v>
      </c>
      <c r="N118" s="424">
        <v>0</v>
      </c>
      <c r="O118" s="424">
        <v>0</v>
      </c>
      <c r="P118" s="425">
        <v>1850.4655417822182</v>
      </c>
      <c r="Q118" s="427">
        <v>100</v>
      </c>
      <c r="R118" s="427">
        <v>0</v>
      </c>
      <c r="S118" s="427">
        <v>0</v>
      </c>
      <c r="T118" s="425">
        <v>1318.1429970353067</v>
      </c>
      <c r="U118" s="427">
        <v>100</v>
      </c>
      <c r="V118" s="427">
        <v>0</v>
      </c>
      <c r="W118" s="427">
        <v>0</v>
      </c>
      <c r="X118" s="424">
        <v>1255.3379999999997</v>
      </c>
      <c r="Y118" s="424">
        <v>70</v>
      </c>
      <c r="Z118" s="442">
        <v>0.20596193601312546</v>
      </c>
      <c r="AA118" s="424">
        <v>50238.555181200005</v>
      </c>
    </row>
    <row r="119" spans="1:27" outlineLevel="1" x14ac:dyDescent="0.35">
      <c r="A119" s="738"/>
      <c r="B119" s="436">
        <v>2022</v>
      </c>
      <c r="C119" s="378">
        <v>5419</v>
      </c>
      <c r="D119" s="378">
        <v>1717</v>
      </c>
      <c r="E119" s="436">
        <v>0</v>
      </c>
      <c r="F119" s="436">
        <v>100</v>
      </c>
      <c r="G119" s="406">
        <v>1511</v>
      </c>
      <c r="H119" s="436">
        <v>0</v>
      </c>
      <c r="I119" s="438" t="s">
        <v>275</v>
      </c>
      <c r="J119" s="438" t="s">
        <v>276</v>
      </c>
      <c r="K119" s="436">
        <v>0</v>
      </c>
      <c r="L119" s="406">
        <v>2353</v>
      </c>
      <c r="M119" s="436">
        <v>100</v>
      </c>
      <c r="N119" s="436">
        <v>0</v>
      </c>
      <c r="O119" s="436">
        <v>0</v>
      </c>
      <c r="P119" s="374" t="s">
        <v>118</v>
      </c>
      <c r="Q119" s="429" t="s">
        <v>118</v>
      </c>
      <c r="R119" s="429" t="s">
        <v>118</v>
      </c>
      <c r="S119" s="429" t="s">
        <v>118</v>
      </c>
      <c r="T119" s="374" t="s">
        <v>118</v>
      </c>
      <c r="U119" s="429" t="s">
        <v>118</v>
      </c>
      <c r="V119" s="429" t="s">
        <v>118</v>
      </c>
      <c r="W119" s="429" t="s">
        <v>118</v>
      </c>
      <c r="X119" s="436">
        <v>1298.0330999999996</v>
      </c>
      <c r="Y119" s="436">
        <v>70</v>
      </c>
      <c r="Z119" s="465" t="s">
        <v>277</v>
      </c>
      <c r="AA119" s="436">
        <v>35243</v>
      </c>
    </row>
    <row r="120" spans="1:27" outlineLevel="1" x14ac:dyDescent="0.35">
      <c r="A120" s="738"/>
      <c r="B120" s="436">
        <v>2021</v>
      </c>
      <c r="C120" s="378">
        <v>3677</v>
      </c>
      <c r="D120" s="378">
        <v>1807</v>
      </c>
      <c r="E120" s="436">
        <v>0</v>
      </c>
      <c r="F120" s="436">
        <v>100</v>
      </c>
      <c r="G120" s="436">
        <v>0</v>
      </c>
      <c r="H120" s="436">
        <v>0</v>
      </c>
      <c r="I120" s="436">
        <v>0</v>
      </c>
      <c r="J120" s="466">
        <v>0</v>
      </c>
      <c r="K120" s="466">
        <v>0</v>
      </c>
      <c r="L120" s="406">
        <v>546</v>
      </c>
      <c r="M120" s="436">
        <v>100</v>
      </c>
      <c r="N120" s="436">
        <v>0</v>
      </c>
      <c r="O120" s="436">
        <v>0</v>
      </c>
      <c r="P120" s="378" t="s">
        <v>118</v>
      </c>
      <c r="Q120" s="436" t="s">
        <v>118</v>
      </c>
      <c r="R120" s="436" t="s">
        <v>118</v>
      </c>
      <c r="S120" s="436" t="s">
        <v>118</v>
      </c>
      <c r="T120" s="378" t="s">
        <v>118</v>
      </c>
      <c r="U120" s="436" t="s">
        <v>118</v>
      </c>
      <c r="V120" s="436" t="s">
        <v>118</v>
      </c>
      <c r="W120" s="436" t="s">
        <v>118</v>
      </c>
      <c r="X120" s="436">
        <v>719</v>
      </c>
      <c r="Y120" s="436">
        <v>70</v>
      </c>
      <c r="Z120" s="467" t="s">
        <v>278</v>
      </c>
      <c r="AA120" s="436">
        <v>20202</v>
      </c>
    </row>
    <row r="121" spans="1:27" outlineLevel="1" x14ac:dyDescent="0.35">
      <c r="A121" s="738"/>
      <c r="B121" s="429">
        <v>2020</v>
      </c>
      <c r="C121" s="374">
        <v>4471</v>
      </c>
      <c r="D121" s="374">
        <v>1975</v>
      </c>
      <c r="E121" s="429">
        <v>0</v>
      </c>
      <c r="F121" s="436">
        <v>100</v>
      </c>
      <c r="G121" s="401">
        <v>27</v>
      </c>
      <c r="H121" s="429">
        <v>0</v>
      </c>
      <c r="I121" s="429">
        <v>80</v>
      </c>
      <c r="J121" s="448">
        <v>20</v>
      </c>
      <c r="K121" s="448">
        <v>0</v>
      </c>
      <c r="L121" s="401">
        <v>3893</v>
      </c>
      <c r="M121" s="429">
        <v>100</v>
      </c>
      <c r="N121" s="429">
        <v>0</v>
      </c>
      <c r="O121" s="429">
        <v>0</v>
      </c>
      <c r="P121" s="374" t="s">
        <v>118</v>
      </c>
      <c r="Q121" s="429" t="s">
        <v>118</v>
      </c>
      <c r="R121" s="429" t="s">
        <v>118</v>
      </c>
      <c r="S121" s="429" t="s">
        <v>118</v>
      </c>
      <c r="T121" s="374" t="s">
        <v>118</v>
      </c>
      <c r="U121" s="429" t="s">
        <v>118</v>
      </c>
      <c r="V121" s="429" t="s">
        <v>118</v>
      </c>
      <c r="W121" s="429" t="s">
        <v>118</v>
      </c>
      <c r="X121" s="429">
        <v>1501</v>
      </c>
      <c r="Y121" s="429">
        <v>72</v>
      </c>
      <c r="Z121" s="452">
        <v>0.3</v>
      </c>
      <c r="AA121" s="429">
        <v>27435</v>
      </c>
    </row>
    <row r="122" spans="1:27" outlineLevel="1" x14ac:dyDescent="0.35">
      <c r="A122" s="738"/>
      <c r="B122" s="429">
        <v>2019</v>
      </c>
      <c r="C122" s="374">
        <v>8613</v>
      </c>
      <c r="D122" s="374">
        <v>2183</v>
      </c>
      <c r="E122" s="429">
        <v>0</v>
      </c>
      <c r="F122" s="436">
        <v>100</v>
      </c>
      <c r="G122" s="401">
        <v>17328</v>
      </c>
      <c r="H122" s="429">
        <v>0</v>
      </c>
      <c r="I122" s="429">
        <v>99.3</v>
      </c>
      <c r="J122" s="448">
        <v>0.7</v>
      </c>
      <c r="K122" s="448">
        <v>0</v>
      </c>
      <c r="L122" s="401">
        <v>12506</v>
      </c>
      <c r="M122" s="429">
        <v>100</v>
      </c>
      <c r="N122" s="429">
        <v>0</v>
      </c>
      <c r="O122" s="429">
        <v>0</v>
      </c>
      <c r="P122" s="374" t="s">
        <v>118</v>
      </c>
      <c r="Q122" s="429" t="s">
        <v>118</v>
      </c>
      <c r="R122" s="429" t="s">
        <v>118</v>
      </c>
      <c r="S122" s="429" t="s">
        <v>118</v>
      </c>
      <c r="T122" s="374" t="s">
        <v>118</v>
      </c>
      <c r="U122" s="429" t="s">
        <v>118</v>
      </c>
      <c r="V122" s="429" t="s">
        <v>118</v>
      </c>
      <c r="W122" s="429" t="s">
        <v>118</v>
      </c>
      <c r="X122" s="429">
        <v>8296</v>
      </c>
      <c r="Y122" s="429">
        <v>71</v>
      </c>
      <c r="Z122" s="452">
        <v>1.45</v>
      </c>
      <c r="AA122" s="429">
        <v>63433</v>
      </c>
    </row>
    <row r="123" spans="1:27" outlineLevel="1" x14ac:dyDescent="0.35">
      <c r="A123" s="739"/>
      <c r="B123" s="431">
        <v>2015</v>
      </c>
      <c r="C123" s="432">
        <v>12802</v>
      </c>
      <c r="D123" s="432">
        <v>1784</v>
      </c>
      <c r="E123" s="431">
        <v>0</v>
      </c>
      <c r="F123" s="431">
        <v>0</v>
      </c>
      <c r="G123" s="443">
        <v>107181</v>
      </c>
      <c r="H123" s="431" t="s">
        <v>118</v>
      </c>
      <c r="I123" s="444" t="s">
        <v>118</v>
      </c>
      <c r="J123" s="463" t="s">
        <v>118</v>
      </c>
      <c r="K123" s="468" t="s">
        <v>118</v>
      </c>
      <c r="L123" s="443">
        <v>27217</v>
      </c>
      <c r="M123" s="431" t="s">
        <v>118</v>
      </c>
      <c r="N123" s="431" t="s">
        <v>118</v>
      </c>
      <c r="O123" s="431" t="s">
        <v>118</v>
      </c>
      <c r="P123" s="432" t="s">
        <v>118</v>
      </c>
      <c r="Q123" s="431" t="s">
        <v>118</v>
      </c>
      <c r="R123" s="431" t="s">
        <v>118</v>
      </c>
      <c r="S123" s="431" t="s">
        <v>118</v>
      </c>
      <c r="T123" s="432" t="s">
        <v>118</v>
      </c>
      <c r="U123" s="431" t="s">
        <v>118</v>
      </c>
      <c r="V123" s="431" t="s">
        <v>118</v>
      </c>
      <c r="W123" s="431" t="s">
        <v>118</v>
      </c>
      <c r="X123" s="431" t="s">
        <v>118</v>
      </c>
      <c r="Y123" s="431" t="s">
        <v>118</v>
      </c>
      <c r="Z123" s="464" t="s">
        <v>118</v>
      </c>
      <c r="AA123" s="431">
        <v>136948</v>
      </c>
    </row>
    <row r="124" spans="1:27" outlineLevel="1" x14ac:dyDescent="0.35">
      <c r="A124" s="740" t="s">
        <v>279</v>
      </c>
      <c r="B124" s="469">
        <v>2023</v>
      </c>
      <c r="C124" s="470">
        <v>31.81042895107927</v>
      </c>
      <c r="D124" s="469">
        <v>0</v>
      </c>
      <c r="E124" s="469">
        <v>0</v>
      </c>
      <c r="F124" s="469">
        <v>100</v>
      </c>
      <c r="G124" s="469" t="s">
        <v>118</v>
      </c>
      <c r="H124" s="469" t="s">
        <v>118</v>
      </c>
      <c r="I124" s="469" t="s">
        <v>118</v>
      </c>
      <c r="J124" s="471" t="s">
        <v>118</v>
      </c>
      <c r="K124" s="471" t="s">
        <v>118</v>
      </c>
      <c r="L124" s="472" t="s">
        <v>118</v>
      </c>
      <c r="M124" s="469" t="s">
        <v>118</v>
      </c>
      <c r="N124" s="469" t="s">
        <v>118</v>
      </c>
      <c r="O124" s="469" t="s">
        <v>118</v>
      </c>
      <c r="P124" s="470" t="s">
        <v>118</v>
      </c>
      <c r="Q124" s="469" t="s">
        <v>118</v>
      </c>
      <c r="R124" s="469" t="s">
        <v>118</v>
      </c>
      <c r="S124" s="469" t="s">
        <v>118</v>
      </c>
      <c r="T124" s="470" t="s">
        <v>118</v>
      </c>
      <c r="U124" s="469" t="s">
        <v>118</v>
      </c>
      <c r="V124" s="469" t="s">
        <v>118</v>
      </c>
      <c r="W124" s="469" t="s">
        <v>118</v>
      </c>
      <c r="X124" s="469">
        <v>0</v>
      </c>
      <c r="Y124" s="469">
        <v>0</v>
      </c>
      <c r="Z124" s="473">
        <v>0</v>
      </c>
      <c r="AA124" s="469">
        <v>270.96057775570108</v>
      </c>
    </row>
    <row r="125" spans="1:27" outlineLevel="1" x14ac:dyDescent="0.35">
      <c r="A125" s="738"/>
      <c r="B125" s="407">
        <v>2022</v>
      </c>
      <c r="C125" s="378">
        <v>85</v>
      </c>
      <c r="D125" s="436">
        <v>35</v>
      </c>
      <c r="E125" s="436">
        <v>0</v>
      </c>
      <c r="F125" s="436">
        <v>100</v>
      </c>
      <c r="G125" s="436" t="s">
        <v>118</v>
      </c>
      <c r="H125" s="436" t="s">
        <v>118</v>
      </c>
      <c r="I125" s="436" t="s">
        <v>118</v>
      </c>
      <c r="J125" s="436" t="s">
        <v>118</v>
      </c>
      <c r="K125" s="436" t="s">
        <v>118</v>
      </c>
      <c r="L125" s="406" t="s">
        <v>118</v>
      </c>
      <c r="M125" s="436" t="s">
        <v>118</v>
      </c>
      <c r="N125" s="436" t="s">
        <v>118</v>
      </c>
      <c r="O125" s="436" t="s">
        <v>118</v>
      </c>
      <c r="P125" s="374" t="s">
        <v>118</v>
      </c>
      <c r="Q125" s="429" t="s">
        <v>118</v>
      </c>
      <c r="R125" s="429" t="s">
        <v>118</v>
      </c>
      <c r="S125" s="429" t="s">
        <v>118</v>
      </c>
      <c r="T125" s="374" t="s">
        <v>118</v>
      </c>
      <c r="U125" s="429" t="s">
        <v>118</v>
      </c>
      <c r="V125" s="429" t="s">
        <v>118</v>
      </c>
      <c r="W125" s="429" t="s">
        <v>118</v>
      </c>
      <c r="X125" s="436">
        <v>0</v>
      </c>
      <c r="Y125" s="436">
        <v>0</v>
      </c>
      <c r="Z125" s="436">
        <v>0</v>
      </c>
      <c r="AA125" s="436">
        <v>22</v>
      </c>
    </row>
    <row r="126" spans="1:27" outlineLevel="1" x14ac:dyDescent="0.35">
      <c r="A126" s="738"/>
      <c r="B126" s="436">
        <v>2021</v>
      </c>
      <c r="C126" s="378">
        <v>277</v>
      </c>
      <c r="D126" s="436">
        <v>0</v>
      </c>
      <c r="E126" s="436">
        <v>0</v>
      </c>
      <c r="F126" s="436">
        <v>100</v>
      </c>
      <c r="G126" s="436" t="s">
        <v>118</v>
      </c>
      <c r="H126" s="436" t="s">
        <v>118</v>
      </c>
      <c r="I126" s="436" t="s">
        <v>118</v>
      </c>
      <c r="J126" s="474" t="s">
        <v>118</v>
      </c>
      <c r="K126" s="474" t="s">
        <v>118</v>
      </c>
      <c r="L126" s="406" t="s">
        <v>118</v>
      </c>
      <c r="M126" s="436" t="s">
        <v>118</v>
      </c>
      <c r="N126" s="436" t="s">
        <v>118</v>
      </c>
      <c r="O126" s="436" t="s">
        <v>118</v>
      </c>
      <c r="P126" s="378" t="s">
        <v>118</v>
      </c>
      <c r="Q126" s="436" t="s">
        <v>118</v>
      </c>
      <c r="R126" s="436" t="s">
        <v>118</v>
      </c>
      <c r="S126" s="436" t="s">
        <v>118</v>
      </c>
      <c r="T126" s="378" t="s">
        <v>118</v>
      </c>
      <c r="U126" s="436" t="s">
        <v>118</v>
      </c>
      <c r="V126" s="436" t="s">
        <v>118</v>
      </c>
      <c r="W126" s="436" t="s">
        <v>118</v>
      </c>
      <c r="X126" s="436">
        <v>82</v>
      </c>
      <c r="Y126" s="436">
        <v>70</v>
      </c>
      <c r="Z126" s="475">
        <v>0.75</v>
      </c>
      <c r="AA126" s="436">
        <v>282</v>
      </c>
    </row>
    <row r="127" spans="1:27" outlineLevel="1" x14ac:dyDescent="0.35">
      <c r="A127" s="738"/>
      <c r="B127" s="429">
        <v>2020</v>
      </c>
      <c r="C127" s="374">
        <v>254</v>
      </c>
      <c r="D127" s="429">
        <v>0</v>
      </c>
      <c r="E127" s="429">
        <v>0</v>
      </c>
      <c r="F127" s="436">
        <v>100</v>
      </c>
      <c r="G127" s="429" t="s">
        <v>118</v>
      </c>
      <c r="H127" s="429" t="s">
        <v>118</v>
      </c>
      <c r="I127" s="429" t="s">
        <v>118</v>
      </c>
      <c r="J127" s="455" t="s">
        <v>118</v>
      </c>
      <c r="K127" s="455" t="s">
        <v>118</v>
      </c>
      <c r="L127" s="401" t="s">
        <v>118</v>
      </c>
      <c r="M127" s="429" t="s">
        <v>118</v>
      </c>
      <c r="N127" s="429" t="s">
        <v>118</v>
      </c>
      <c r="O127" s="429" t="s">
        <v>118</v>
      </c>
      <c r="P127" s="374" t="s">
        <v>118</v>
      </c>
      <c r="Q127" s="429" t="s">
        <v>118</v>
      </c>
      <c r="R127" s="429" t="s">
        <v>118</v>
      </c>
      <c r="S127" s="429" t="s">
        <v>118</v>
      </c>
      <c r="T127" s="374" t="s">
        <v>118</v>
      </c>
      <c r="U127" s="429" t="s">
        <v>118</v>
      </c>
      <c r="V127" s="429" t="s">
        <v>118</v>
      </c>
      <c r="W127" s="429" t="s">
        <v>118</v>
      </c>
      <c r="X127" s="429">
        <v>204</v>
      </c>
      <c r="Y127" s="429">
        <v>70</v>
      </c>
      <c r="Z127" s="452">
        <v>1.62</v>
      </c>
      <c r="AA127" s="429">
        <v>451</v>
      </c>
    </row>
    <row r="128" spans="1:27" outlineLevel="1" x14ac:dyDescent="0.35">
      <c r="A128" s="738"/>
      <c r="B128" s="429">
        <v>2019</v>
      </c>
      <c r="C128" s="374">
        <v>235</v>
      </c>
      <c r="D128" s="429">
        <v>0</v>
      </c>
      <c r="E128" s="429">
        <v>0</v>
      </c>
      <c r="F128" s="436">
        <v>100</v>
      </c>
      <c r="G128" s="429" t="s">
        <v>118</v>
      </c>
      <c r="H128" s="429" t="s">
        <v>118</v>
      </c>
      <c r="I128" s="429" t="s">
        <v>118</v>
      </c>
      <c r="J128" s="455" t="s">
        <v>118</v>
      </c>
      <c r="K128" s="455" t="s">
        <v>118</v>
      </c>
      <c r="L128" s="401" t="s">
        <v>118</v>
      </c>
      <c r="M128" s="429" t="s">
        <v>118</v>
      </c>
      <c r="N128" s="429" t="s">
        <v>118</v>
      </c>
      <c r="O128" s="429" t="s">
        <v>118</v>
      </c>
      <c r="P128" s="374" t="s">
        <v>118</v>
      </c>
      <c r="Q128" s="429" t="s">
        <v>118</v>
      </c>
      <c r="R128" s="429" t="s">
        <v>118</v>
      </c>
      <c r="S128" s="429" t="s">
        <v>118</v>
      </c>
      <c r="T128" s="374" t="s">
        <v>118</v>
      </c>
      <c r="U128" s="429" t="s">
        <v>118</v>
      </c>
      <c r="V128" s="429" t="s">
        <v>118</v>
      </c>
      <c r="W128" s="429" t="s">
        <v>118</v>
      </c>
      <c r="X128" s="429">
        <v>699</v>
      </c>
      <c r="Y128" s="429">
        <v>70</v>
      </c>
      <c r="Z128" s="452">
        <v>5.42</v>
      </c>
      <c r="AA128" s="429">
        <v>705</v>
      </c>
    </row>
    <row r="129" spans="1:27" outlineLevel="1" x14ac:dyDescent="0.35">
      <c r="A129" s="739"/>
      <c r="B129" s="431">
        <v>2015</v>
      </c>
      <c r="C129" s="432">
        <v>79</v>
      </c>
      <c r="D129" s="431">
        <v>0</v>
      </c>
      <c r="E129" s="431">
        <v>0</v>
      </c>
      <c r="F129" s="431">
        <v>0</v>
      </c>
      <c r="G129" s="431" t="s">
        <v>118</v>
      </c>
      <c r="H129" s="431" t="s">
        <v>118</v>
      </c>
      <c r="I129" s="431" t="s">
        <v>118</v>
      </c>
      <c r="J129" s="463" t="s">
        <v>118</v>
      </c>
      <c r="K129" s="463" t="s">
        <v>118</v>
      </c>
      <c r="L129" s="443" t="s">
        <v>118</v>
      </c>
      <c r="M129" s="431" t="s">
        <v>118</v>
      </c>
      <c r="N129" s="431" t="s">
        <v>118</v>
      </c>
      <c r="O129" s="431" t="s">
        <v>118</v>
      </c>
      <c r="P129" s="432" t="s">
        <v>118</v>
      </c>
      <c r="Q129" s="431" t="s">
        <v>118</v>
      </c>
      <c r="R129" s="431" t="s">
        <v>118</v>
      </c>
      <c r="S129" s="431" t="s">
        <v>118</v>
      </c>
      <c r="T129" s="432" t="s">
        <v>118</v>
      </c>
      <c r="U129" s="431" t="s">
        <v>118</v>
      </c>
      <c r="V129" s="431" t="s">
        <v>118</v>
      </c>
      <c r="W129" s="431" t="s">
        <v>118</v>
      </c>
      <c r="X129" s="431" t="s">
        <v>118</v>
      </c>
      <c r="Y129" s="431" t="s">
        <v>118</v>
      </c>
      <c r="Z129" s="464" t="s">
        <v>118</v>
      </c>
      <c r="AA129" s="431">
        <v>356</v>
      </c>
    </row>
    <row r="130" spans="1:27" x14ac:dyDescent="0.35">
      <c r="A130" s="733" t="s">
        <v>243</v>
      </c>
      <c r="B130" s="469">
        <v>2023</v>
      </c>
      <c r="C130" s="470">
        <v>8665.6690200691773</v>
      </c>
      <c r="D130" s="470">
        <v>1451.5753800726068</v>
      </c>
      <c r="E130" s="469">
        <v>0</v>
      </c>
      <c r="F130" s="476">
        <v>100</v>
      </c>
      <c r="G130" s="396">
        <v>20029</v>
      </c>
      <c r="H130" s="397">
        <v>0</v>
      </c>
      <c r="I130" s="397">
        <v>99.5</v>
      </c>
      <c r="J130" s="399">
        <v>0.4</v>
      </c>
      <c r="K130" s="399">
        <v>0.1</v>
      </c>
      <c r="L130" s="396">
        <v>8591</v>
      </c>
      <c r="M130" s="397">
        <v>85.4</v>
      </c>
      <c r="N130" s="397">
        <v>0</v>
      </c>
      <c r="O130" s="397">
        <v>14.6</v>
      </c>
      <c r="P130" s="370">
        <v>2198</v>
      </c>
      <c r="Q130" s="427">
        <v>100</v>
      </c>
      <c r="R130" s="427">
        <v>0</v>
      </c>
      <c r="S130" s="427">
        <v>0</v>
      </c>
      <c r="T130" s="370">
        <v>1566</v>
      </c>
      <c r="U130" s="427">
        <v>100</v>
      </c>
      <c r="V130" s="427">
        <v>0</v>
      </c>
      <c r="W130" s="427">
        <v>0</v>
      </c>
      <c r="X130" s="397">
        <v>1255</v>
      </c>
      <c r="Y130" s="397">
        <v>70</v>
      </c>
      <c r="Z130" s="399">
        <v>0.21</v>
      </c>
      <c r="AA130" s="469">
        <v>81842.852456561755</v>
      </c>
    </row>
    <row r="131" spans="1:27" x14ac:dyDescent="0.35">
      <c r="A131" s="733"/>
      <c r="B131" s="436">
        <v>2022</v>
      </c>
      <c r="C131" s="378">
        <v>7444</v>
      </c>
      <c r="D131" s="378">
        <v>1784</v>
      </c>
      <c r="E131" s="436">
        <v>0</v>
      </c>
      <c r="F131" s="477">
        <v>100</v>
      </c>
      <c r="G131" s="401">
        <v>3206</v>
      </c>
      <c r="H131" s="402">
        <v>52.2</v>
      </c>
      <c r="I131" s="402">
        <v>46.1</v>
      </c>
      <c r="J131" s="402">
        <v>1</v>
      </c>
      <c r="K131" s="402">
        <v>0.7</v>
      </c>
      <c r="L131" s="401">
        <v>2800</v>
      </c>
      <c r="M131" s="402">
        <v>84</v>
      </c>
      <c r="N131" s="402">
        <v>0</v>
      </c>
      <c r="O131" s="402">
        <v>16</v>
      </c>
      <c r="P131" s="374" t="s">
        <v>118</v>
      </c>
      <c r="Q131" s="404" t="s">
        <v>118</v>
      </c>
      <c r="R131" s="404" t="s">
        <v>118</v>
      </c>
      <c r="S131" s="404" t="s">
        <v>118</v>
      </c>
      <c r="T131" s="374" t="s">
        <v>118</v>
      </c>
      <c r="U131" s="404" t="s">
        <v>118</v>
      </c>
      <c r="V131" s="404" t="s">
        <v>118</v>
      </c>
      <c r="W131" s="404" t="s">
        <v>118</v>
      </c>
      <c r="X131" s="402">
        <v>1741.1435999999997</v>
      </c>
      <c r="Y131" s="402">
        <v>70</v>
      </c>
      <c r="Z131" s="403">
        <v>0.24</v>
      </c>
      <c r="AA131" s="436">
        <v>62484</v>
      </c>
    </row>
    <row r="132" spans="1:27" x14ac:dyDescent="0.35">
      <c r="A132" s="733"/>
      <c r="B132" s="436">
        <v>2021</v>
      </c>
      <c r="C132" s="378">
        <v>5638</v>
      </c>
      <c r="D132" s="378">
        <v>1859</v>
      </c>
      <c r="E132" s="436">
        <v>0</v>
      </c>
      <c r="F132" s="436">
        <v>100</v>
      </c>
      <c r="G132" s="401">
        <v>3101</v>
      </c>
      <c r="H132" s="402">
        <v>98.7</v>
      </c>
      <c r="I132" s="402">
        <v>0.5</v>
      </c>
      <c r="J132" s="402">
        <v>0</v>
      </c>
      <c r="K132" s="402">
        <v>0.8</v>
      </c>
      <c r="L132" s="401">
        <v>1506</v>
      </c>
      <c r="M132" s="402">
        <v>49.3</v>
      </c>
      <c r="N132" s="402">
        <v>0</v>
      </c>
      <c r="O132" s="402">
        <v>50.7</v>
      </c>
      <c r="P132" s="374" t="s">
        <v>118</v>
      </c>
      <c r="Q132" s="404" t="s">
        <v>118</v>
      </c>
      <c r="R132" s="404" t="s">
        <v>118</v>
      </c>
      <c r="S132" s="404" t="s">
        <v>118</v>
      </c>
      <c r="T132" s="374" t="s">
        <v>118</v>
      </c>
      <c r="U132" s="404" t="s">
        <v>118</v>
      </c>
      <c r="V132" s="404" t="s">
        <v>118</v>
      </c>
      <c r="W132" s="404" t="s">
        <v>118</v>
      </c>
      <c r="X132" s="402">
        <v>1345</v>
      </c>
      <c r="Y132" s="402">
        <v>69.999999999999986</v>
      </c>
      <c r="Z132" s="403">
        <v>0.21</v>
      </c>
      <c r="AA132" s="478">
        <v>28074</v>
      </c>
    </row>
    <row r="133" spans="1:27" x14ac:dyDescent="0.35">
      <c r="A133" s="733"/>
      <c r="B133" s="436">
        <v>2020</v>
      </c>
      <c r="C133" s="378">
        <v>6738</v>
      </c>
      <c r="D133" s="378">
        <v>2028</v>
      </c>
      <c r="E133" s="436">
        <v>0</v>
      </c>
      <c r="F133" s="436" t="s">
        <v>118</v>
      </c>
      <c r="G133" s="401">
        <v>27</v>
      </c>
      <c r="H133" s="402">
        <v>0</v>
      </c>
      <c r="I133" s="402">
        <v>80</v>
      </c>
      <c r="J133" s="402">
        <v>20</v>
      </c>
      <c r="K133" s="402">
        <v>0</v>
      </c>
      <c r="L133" s="401">
        <v>3893</v>
      </c>
      <c r="M133" s="402">
        <v>100</v>
      </c>
      <c r="N133" s="402">
        <v>0</v>
      </c>
      <c r="O133" s="402">
        <v>0</v>
      </c>
      <c r="P133" s="374" t="s">
        <v>118</v>
      </c>
      <c r="Q133" s="404" t="s">
        <v>118</v>
      </c>
      <c r="R133" s="404" t="s">
        <v>118</v>
      </c>
      <c r="S133" s="404" t="s">
        <v>118</v>
      </c>
      <c r="T133" s="374" t="s">
        <v>118</v>
      </c>
      <c r="U133" s="404" t="s">
        <v>118</v>
      </c>
      <c r="V133" s="404" t="s">
        <v>118</v>
      </c>
      <c r="W133" s="404" t="s">
        <v>118</v>
      </c>
      <c r="X133" s="402">
        <v>1705</v>
      </c>
      <c r="Y133" s="402">
        <v>72</v>
      </c>
      <c r="Z133" s="433">
        <v>0.3</v>
      </c>
      <c r="AA133" s="479">
        <v>34602</v>
      </c>
    </row>
    <row r="134" spans="1:27" x14ac:dyDescent="0.35">
      <c r="A134" s="733"/>
      <c r="B134" s="479">
        <v>2019</v>
      </c>
      <c r="C134" s="378">
        <v>9943</v>
      </c>
      <c r="D134" s="378">
        <v>2236</v>
      </c>
      <c r="E134" s="436">
        <v>0</v>
      </c>
      <c r="F134" s="436" t="s">
        <v>118</v>
      </c>
      <c r="G134" s="401">
        <v>17328</v>
      </c>
      <c r="H134" s="402">
        <v>0</v>
      </c>
      <c r="I134" s="402">
        <v>99.3</v>
      </c>
      <c r="J134" s="402">
        <v>0.7</v>
      </c>
      <c r="K134" s="402">
        <v>0</v>
      </c>
      <c r="L134" s="401">
        <v>12506</v>
      </c>
      <c r="M134" s="402">
        <v>100</v>
      </c>
      <c r="N134" s="402">
        <v>0</v>
      </c>
      <c r="O134" s="402">
        <v>0</v>
      </c>
      <c r="P134" s="374" t="s">
        <v>118</v>
      </c>
      <c r="Q134" s="404" t="s">
        <v>118</v>
      </c>
      <c r="R134" s="404" t="s">
        <v>118</v>
      </c>
      <c r="S134" s="404" t="s">
        <v>118</v>
      </c>
      <c r="T134" s="374" t="s">
        <v>118</v>
      </c>
      <c r="U134" s="404" t="s">
        <v>118</v>
      </c>
      <c r="V134" s="404" t="s">
        <v>118</v>
      </c>
      <c r="W134" s="404" t="s">
        <v>118</v>
      </c>
      <c r="X134" s="402">
        <v>8995</v>
      </c>
      <c r="Y134" s="402">
        <v>71</v>
      </c>
      <c r="Z134" s="433">
        <v>1.45</v>
      </c>
      <c r="AA134" s="479">
        <v>70710</v>
      </c>
    </row>
    <row r="135" spans="1:27" x14ac:dyDescent="0.35">
      <c r="A135" s="743"/>
      <c r="B135" s="431">
        <v>2015</v>
      </c>
      <c r="C135" s="432">
        <v>13326</v>
      </c>
      <c r="D135" s="432">
        <v>1784</v>
      </c>
      <c r="E135" s="431">
        <v>0</v>
      </c>
      <c r="F135" s="480" t="s">
        <v>118</v>
      </c>
      <c r="G135" s="406">
        <v>107181</v>
      </c>
      <c r="H135" s="408" t="s">
        <v>118</v>
      </c>
      <c r="I135" s="408" t="s">
        <v>118</v>
      </c>
      <c r="J135" s="408" t="s">
        <v>118</v>
      </c>
      <c r="K135" s="408" t="s">
        <v>118</v>
      </c>
      <c r="L135" s="406">
        <v>27217</v>
      </c>
      <c r="M135" s="408" t="s">
        <v>118</v>
      </c>
      <c r="N135" s="408" t="s">
        <v>118</v>
      </c>
      <c r="O135" s="408" t="s">
        <v>118</v>
      </c>
      <c r="P135" s="378" t="s">
        <v>118</v>
      </c>
      <c r="Q135" s="409" t="s">
        <v>118</v>
      </c>
      <c r="R135" s="409" t="s">
        <v>118</v>
      </c>
      <c r="S135" s="409" t="s">
        <v>118</v>
      </c>
      <c r="T135" s="378" t="s">
        <v>118</v>
      </c>
      <c r="U135" s="409" t="s">
        <v>118</v>
      </c>
      <c r="V135" s="409" t="s">
        <v>118</v>
      </c>
      <c r="W135" s="409" t="s">
        <v>118</v>
      </c>
      <c r="X135" s="408" t="s">
        <v>118</v>
      </c>
      <c r="Y135" s="408" t="s">
        <v>118</v>
      </c>
      <c r="Z135" s="437" t="s">
        <v>118</v>
      </c>
      <c r="AA135" s="431">
        <v>140133</v>
      </c>
    </row>
    <row r="136" spans="1:27" x14ac:dyDescent="0.35">
      <c r="A136" s="734" t="s">
        <v>244</v>
      </c>
      <c r="B136" s="469">
        <v>2023</v>
      </c>
      <c r="C136" s="470">
        <v>44860.855997637562</v>
      </c>
      <c r="D136" s="470">
        <v>6056.6646095116066</v>
      </c>
      <c r="E136" s="470">
        <v>16956.219475549089</v>
      </c>
      <c r="F136" s="481">
        <v>99.4</v>
      </c>
      <c r="G136" s="396">
        <v>91987.4</v>
      </c>
      <c r="H136" s="413">
        <v>36.700000000000003</v>
      </c>
      <c r="I136" s="414">
        <v>62.47999999999999</v>
      </c>
      <c r="J136" s="414">
        <v>0.32000000000000739</v>
      </c>
      <c r="K136" s="414">
        <v>0.5</v>
      </c>
      <c r="L136" s="396">
        <v>263855</v>
      </c>
      <c r="M136" s="413">
        <v>99.46</v>
      </c>
      <c r="N136" s="413">
        <v>0</v>
      </c>
      <c r="O136" s="413">
        <v>0.54</v>
      </c>
      <c r="P136" s="370">
        <v>16835</v>
      </c>
      <c r="Q136" s="427">
        <v>100</v>
      </c>
      <c r="R136" s="427">
        <v>0</v>
      </c>
      <c r="S136" s="427">
        <v>0</v>
      </c>
      <c r="T136" s="370">
        <v>11992</v>
      </c>
      <c r="U136" s="427">
        <v>100</v>
      </c>
      <c r="V136" s="427">
        <v>0</v>
      </c>
      <c r="W136" s="427">
        <v>0</v>
      </c>
      <c r="X136" s="397">
        <v>37774</v>
      </c>
      <c r="Y136" s="413">
        <v>76</v>
      </c>
      <c r="Z136" s="414">
        <v>0.71</v>
      </c>
      <c r="AA136" s="469">
        <v>172168.99915060448</v>
      </c>
    </row>
    <row r="137" spans="1:27" x14ac:dyDescent="0.35">
      <c r="A137" s="686"/>
      <c r="B137" s="436">
        <v>2022</v>
      </c>
      <c r="C137" s="378">
        <v>54476</v>
      </c>
      <c r="D137" s="378">
        <v>6799</v>
      </c>
      <c r="E137" s="378">
        <v>15558</v>
      </c>
      <c r="F137" s="482">
        <v>99.3</v>
      </c>
      <c r="G137" s="401">
        <v>92822</v>
      </c>
      <c r="H137" s="402">
        <v>35.799999999999997</v>
      </c>
      <c r="I137" s="402">
        <v>62.6</v>
      </c>
      <c r="J137" s="403">
        <v>0.3</v>
      </c>
      <c r="K137" s="402">
        <v>1.3</v>
      </c>
      <c r="L137" s="401">
        <v>315530</v>
      </c>
      <c r="M137" s="402">
        <v>99.8</v>
      </c>
      <c r="N137" s="411">
        <v>0</v>
      </c>
      <c r="O137" s="402">
        <v>0.2</v>
      </c>
      <c r="P137" s="374" t="s">
        <v>118</v>
      </c>
      <c r="Q137" s="404" t="s">
        <v>118</v>
      </c>
      <c r="R137" s="404" t="s">
        <v>118</v>
      </c>
      <c r="S137" s="404" t="s">
        <v>118</v>
      </c>
      <c r="T137" s="374" t="s">
        <v>118</v>
      </c>
      <c r="U137" s="404" t="s">
        <v>118</v>
      </c>
      <c r="V137" s="404" t="s">
        <v>118</v>
      </c>
      <c r="W137" s="404" t="s">
        <v>118</v>
      </c>
      <c r="X137" s="402">
        <v>32950</v>
      </c>
      <c r="Y137" s="402">
        <v>81</v>
      </c>
      <c r="Z137" s="403">
        <v>0.67</v>
      </c>
      <c r="AA137" s="436">
        <v>135445</v>
      </c>
    </row>
    <row r="138" spans="1:27" x14ac:dyDescent="0.35">
      <c r="A138" s="686"/>
      <c r="B138" s="436">
        <v>2021</v>
      </c>
      <c r="C138" s="378">
        <v>58638</v>
      </c>
      <c r="D138" s="378">
        <v>8467</v>
      </c>
      <c r="E138" s="378">
        <v>15461</v>
      </c>
      <c r="F138" s="482">
        <v>99.3</v>
      </c>
      <c r="G138" s="401">
        <v>62541</v>
      </c>
      <c r="H138" s="402">
        <v>45.735054475716701</v>
      </c>
      <c r="I138" s="402">
        <v>53.7</v>
      </c>
      <c r="J138" s="403">
        <v>0.3</v>
      </c>
      <c r="K138" s="402">
        <v>0.2</v>
      </c>
      <c r="L138" s="401">
        <v>337455</v>
      </c>
      <c r="M138" s="402">
        <v>99.8</v>
      </c>
      <c r="N138" s="411">
        <v>0</v>
      </c>
      <c r="O138" s="402">
        <v>0.2</v>
      </c>
      <c r="P138" s="374" t="s">
        <v>118</v>
      </c>
      <c r="Q138" s="404" t="s">
        <v>118</v>
      </c>
      <c r="R138" s="404" t="s">
        <v>118</v>
      </c>
      <c r="S138" s="404" t="s">
        <v>118</v>
      </c>
      <c r="T138" s="374" t="s">
        <v>118</v>
      </c>
      <c r="U138" s="404" t="s">
        <v>118</v>
      </c>
      <c r="V138" s="404" t="s">
        <v>118</v>
      </c>
      <c r="W138" s="404" t="s">
        <v>118</v>
      </c>
      <c r="X138" s="402">
        <v>23548</v>
      </c>
      <c r="Y138" s="402">
        <v>63</v>
      </c>
      <c r="Z138" s="403">
        <v>0.51</v>
      </c>
      <c r="AA138" s="436">
        <v>121926</v>
      </c>
    </row>
    <row r="139" spans="1:27" x14ac:dyDescent="0.35">
      <c r="A139" s="686"/>
      <c r="B139" s="429">
        <v>2020</v>
      </c>
      <c r="C139" s="374">
        <v>59615</v>
      </c>
      <c r="D139" s="374">
        <v>9714</v>
      </c>
      <c r="E139" s="374">
        <v>15949</v>
      </c>
      <c r="F139" s="430">
        <v>95</v>
      </c>
      <c r="G139" s="401">
        <v>64657</v>
      </c>
      <c r="H139" s="402">
        <v>44</v>
      </c>
      <c r="I139" s="402">
        <v>53</v>
      </c>
      <c r="J139" s="404">
        <v>2</v>
      </c>
      <c r="K139" s="402">
        <v>1</v>
      </c>
      <c r="L139" s="401">
        <v>194418</v>
      </c>
      <c r="M139" s="402">
        <v>99.7</v>
      </c>
      <c r="N139" s="402">
        <v>0.3</v>
      </c>
      <c r="O139" s="402">
        <v>0</v>
      </c>
      <c r="P139" s="374" t="s">
        <v>118</v>
      </c>
      <c r="Q139" s="404" t="s">
        <v>118</v>
      </c>
      <c r="R139" s="404" t="s">
        <v>118</v>
      </c>
      <c r="S139" s="404" t="s">
        <v>118</v>
      </c>
      <c r="T139" s="374" t="s">
        <v>118</v>
      </c>
      <c r="U139" s="404" t="s">
        <v>118</v>
      </c>
      <c r="V139" s="404" t="s">
        <v>118</v>
      </c>
      <c r="W139" s="404" t="s">
        <v>118</v>
      </c>
      <c r="X139" s="402">
        <v>39132</v>
      </c>
      <c r="Y139" s="402">
        <v>71</v>
      </c>
      <c r="Z139" s="433">
        <v>0.88</v>
      </c>
      <c r="AA139" s="429">
        <v>164250</v>
      </c>
    </row>
    <row r="140" spans="1:27" x14ac:dyDescent="0.35">
      <c r="A140" s="686"/>
      <c r="B140" s="429">
        <v>2019</v>
      </c>
      <c r="C140" s="374">
        <v>73126</v>
      </c>
      <c r="D140" s="374">
        <v>9063</v>
      </c>
      <c r="E140" s="374">
        <v>16621</v>
      </c>
      <c r="F140" s="430">
        <v>90</v>
      </c>
      <c r="G140" s="401">
        <v>82947</v>
      </c>
      <c r="H140" s="402">
        <v>32.299999999999997</v>
      </c>
      <c r="I140" s="402">
        <v>64.7</v>
      </c>
      <c r="J140" s="404">
        <v>2</v>
      </c>
      <c r="K140" s="402">
        <v>1.1000000000000001</v>
      </c>
      <c r="L140" s="401">
        <v>415122</v>
      </c>
      <c r="M140" s="402">
        <v>96</v>
      </c>
      <c r="N140" s="402">
        <v>4</v>
      </c>
      <c r="O140" s="402">
        <v>0</v>
      </c>
      <c r="P140" s="374" t="s">
        <v>118</v>
      </c>
      <c r="Q140" s="404" t="s">
        <v>118</v>
      </c>
      <c r="R140" s="404" t="s">
        <v>118</v>
      </c>
      <c r="S140" s="404" t="s">
        <v>118</v>
      </c>
      <c r="T140" s="374" t="s">
        <v>118</v>
      </c>
      <c r="U140" s="404" t="s">
        <v>118</v>
      </c>
      <c r="V140" s="404" t="s">
        <v>118</v>
      </c>
      <c r="W140" s="404" t="s">
        <v>118</v>
      </c>
      <c r="X140" s="402">
        <v>96873</v>
      </c>
      <c r="Y140" s="402">
        <v>60</v>
      </c>
      <c r="Z140" s="433">
        <v>2.35</v>
      </c>
      <c r="AA140" s="429">
        <v>246985</v>
      </c>
    </row>
    <row r="141" spans="1:27" x14ac:dyDescent="0.35">
      <c r="A141" s="678"/>
      <c r="B141" s="431">
        <v>2015</v>
      </c>
      <c r="C141" s="432">
        <v>61625</v>
      </c>
      <c r="D141" s="432">
        <v>14651</v>
      </c>
      <c r="E141" s="432">
        <v>20223</v>
      </c>
      <c r="F141" s="431">
        <v>20.399999999999999</v>
      </c>
      <c r="G141" s="406">
        <v>160246</v>
      </c>
      <c r="H141" s="408" t="s">
        <v>118</v>
      </c>
      <c r="I141" s="408" t="s">
        <v>118</v>
      </c>
      <c r="J141" s="408" t="s">
        <v>118</v>
      </c>
      <c r="K141" s="408" t="s">
        <v>118</v>
      </c>
      <c r="L141" s="406">
        <v>328448</v>
      </c>
      <c r="M141" s="408" t="s">
        <v>118</v>
      </c>
      <c r="N141" s="408" t="s">
        <v>118</v>
      </c>
      <c r="O141" s="408" t="s">
        <v>118</v>
      </c>
      <c r="P141" s="378" t="s">
        <v>118</v>
      </c>
      <c r="Q141" s="409" t="s">
        <v>118</v>
      </c>
      <c r="R141" s="409" t="s">
        <v>118</v>
      </c>
      <c r="S141" s="409" t="s">
        <v>118</v>
      </c>
      <c r="T141" s="378" t="s">
        <v>118</v>
      </c>
      <c r="U141" s="409" t="s">
        <v>118</v>
      </c>
      <c r="V141" s="409" t="s">
        <v>118</v>
      </c>
      <c r="W141" s="409" t="s">
        <v>118</v>
      </c>
      <c r="X141" s="408" t="s">
        <v>118</v>
      </c>
      <c r="Y141" s="408" t="s">
        <v>118</v>
      </c>
      <c r="Z141" s="437" t="s">
        <v>118</v>
      </c>
      <c r="AA141" s="431">
        <v>244480</v>
      </c>
    </row>
    <row r="142" spans="1:27" ht="73" customHeight="1" x14ac:dyDescent="0.35">
      <c r="A142" s="741" t="s">
        <v>280</v>
      </c>
      <c r="B142" s="742"/>
      <c r="C142" s="742"/>
      <c r="D142" s="742"/>
      <c r="E142" s="742"/>
      <c r="F142" s="742"/>
      <c r="G142" s="742"/>
      <c r="H142" s="742"/>
      <c r="I142" s="742"/>
      <c r="J142" s="742"/>
      <c r="K142" s="742"/>
      <c r="L142" s="742"/>
      <c r="M142" s="742"/>
      <c r="N142" s="742"/>
      <c r="O142" s="742"/>
      <c r="P142" s="742"/>
      <c r="Q142" s="742"/>
      <c r="R142" s="742"/>
      <c r="S142" s="742"/>
      <c r="T142" s="742"/>
      <c r="U142" s="742"/>
      <c r="V142" s="742"/>
      <c r="W142" s="742"/>
      <c r="X142" s="742"/>
      <c r="Y142" s="742"/>
      <c r="Z142" s="742"/>
      <c r="AA142" s="742"/>
    </row>
  </sheetData>
  <mergeCells count="34">
    <mergeCell ref="A142:AA142"/>
    <mergeCell ref="A76:A81"/>
    <mergeCell ref="A82:A87"/>
    <mergeCell ref="A88:A93"/>
    <mergeCell ref="A94:A99"/>
    <mergeCell ref="A100:A105"/>
    <mergeCell ref="A106:A111"/>
    <mergeCell ref="A112:A117"/>
    <mergeCell ref="A118:A123"/>
    <mergeCell ref="A124:A129"/>
    <mergeCell ref="A130:A135"/>
    <mergeCell ref="A136:A141"/>
    <mergeCell ref="A70:A75"/>
    <mergeCell ref="X12:Z13"/>
    <mergeCell ref="AA12:AA13"/>
    <mergeCell ref="A16:A21"/>
    <mergeCell ref="A22:A27"/>
    <mergeCell ref="A28:A33"/>
    <mergeCell ref="A34:A39"/>
    <mergeCell ref="A40:A45"/>
    <mergeCell ref="A46:A51"/>
    <mergeCell ref="A52:A57"/>
    <mergeCell ref="A58:A63"/>
    <mergeCell ref="A64:A69"/>
    <mergeCell ref="A7:D7"/>
    <mergeCell ref="A9:AA9"/>
    <mergeCell ref="F11:F13"/>
    <mergeCell ref="A12:A15"/>
    <mergeCell ref="B12:B15"/>
    <mergeCell ref="C12:E12"/>
    <mergeCell ref="G12:K13"/>
    <mergeCell ref="L12:O13"/>
    <mergeCell ref="P12:S13"/>
    <mergeCell ref="T12:W13"/>
  </mergeCell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79593F-F757-46E8-AE1B-156AAAC3486D}">
  <dimension ref="A7:X42"/>
  <sheetViews>
    <sheetView workbookViewId="0">
      <selection activeCell="A2" sqref="A2"/>
    </sheetView>
  </sheetViews>
  <sheetFormatPr baseColWidth="10" defaultColWidth="8.54296875" defaultRowHeight="14.5" x14ac:dyDescent="0.35"/>
  <cols>
    <col min="1" max="1" width="13.1796875" style="217" customWidth="1"/>
    <col min="2" max="2" width="18" style="217" customWidth="1"/>
    <col min="3" max="4" width="8.81640625" style="217" bestFit="1" customWidth="1"/>
    <col min="5" max="5" width="10.54296875" style="217" bestFit="1" customWidth="1"/>
    <col min="6" max="6" width="22.1796875" style="217" bestFit="1" customWidth="1"/>
    <col min="7" max="7" width="12.1796875" style="217" bestFit="1" customWidth="1"/>
    <col min="8" max="9" width="8.81640625" style="217" bestFit="1" customWidth="1"/>
    <col min="10" max="10" width="11.1796875" style="217" bestFit="1" customWidth="1"/>
    <col min="11" max="12" width="8.81640625" style="217" bestFit="1" customWidth="1"/>
    <col min="13" max="13" width="8.81640625" style="217" customWidth="1"/>
    <col min="14" max="14" width="22.453125" style="217" customWidth="1"/>
    <col min="15" max="15" width="34.1796875" style="217" customWidth="1"/>
    <col min="16" max="16" width="23.453125" style="217" customWidth="1"/>
    <col min="17" max="17" width="26" style="217" customWidth="1"/>
    <col min="18" max="18" width="11.54296875" style="217" customWidth="1"/>
    <col min="19" max="19" width="11.453125" style="217" customWidth="1"/>
    <col min="20" max="16384" width="8.54296875" style="217"/>
  </cols>
  <sheetData>
    <row r="7" spans="1:19" ht="19.5" x14ac:dyDescent="0.35">
      <c r="A7" s="728" t="s">
        <v>281</v>
      </c>
      <c r="B7" s="728"/>
      <c r="C7" s="728"/>
      <c r="D7" s="728"/>
      <c r="E7" s="728"/>
      <c r="F7" s="365"/>
      <c r="G7" s="365"/>
      <c r="H7" s="365"/>
      <c r="I7" s="365"/>
      <c r="J7" s="365"/>
      <c r="K7" s="365"/>
      <c r="L7" s="365"/>
      <c r="M7" s="365"/>
      <c r="N7" s="365"/>
      <c r="O7" s="365"/>
      <c r="P7" s="365"/>
    </row>
    <row r="8" spans="1:19" x14ac:dyDescent="0.35">
      <c r="A8" s="366"/>
      <c r="B8" s="483"/>
      <c r="C8" s="483"/>
      <c r="D8" s="483"/>
      <c r="E8" s="365"/>
      <c r="F8" s="365"/>
      <c r="G8" s="365"/>
      <c r="H8" s="365"/>
      <c r="I8" s="365"/>
      <c r="J8" s="365"/>
      <c r="K8" s="365"/>
      <c r="L8" s="365"/>
      <c r="M8" s="365"/>
      <c r="N8" s="365"/>
      <c r="O8" s="365"/>
      <c r="P8" s="365"/>
    </row>
    <row r="9" spans="1:19" x14ac:dyDescent="0.35">
      <c r="A9" s="729" t="s">
        <v>228</v>
      </c>
      <c r="B9" s="729"/>
      <c r="C9" s="729"/>
      <c r="D9" s="729"/>
      <c r="E9" s="729"/>
      <c r="F9" s="729"/>
      <c r="G9" s="729"/>
      <c r="H9" s="729"/>
      <c r="I9" s="729"/>
      <c r="J9" s="729"/>
      <c r="K9" s="729"/>
      <c r="L9" s="729"/>
      <c r="M9" s="729"/>
      <c r="N9" s="729"/>
      <c r="O9" s="729"/>
      <c r="P9" s="729"/>
    </row>
    <row r="10" spans="1:19" x14ac:dyDescent="0.35">
      <c r="A10" s="366"/>
      <c r="B10" s="483"/>
      <c r="C10" s="483"/>
      <c r="D10" s="483"/>
      <c r="E10" s="365"/>
      <c r="F10" s="365"/>
      <c r="G10" s="365"/>
      <c r="H10" s="365"/>
      <c r="I10" s="365"/>
      <c r="J10" s="365"/>
      <c r="K10" s="365"/>
      <c r="L10" s="365"/>
      <c r="M10" s="365"/>
      <c r="N10" s="365"/>
      <c r="O10" s="365"/>
      <c r="P10" s="484"/>
    </row>
    <row r="11" spans="1:19" x14ac:dyDescent="0.35">
      <c r="A11" s="731" t="s">
        <v>230</v>
      </c>
      <c r="B11" s="731" t="s">
        <v>231</v>
      </c>
      <c r="C11" s="730" t="s">
        <v>282</v>
      </c>
      <c r="D11" s="730"/>
      <c r="E11" s="290" t="s">
        <v>283</v>
      </c>
      <c r="F11" s="730" t="s">
        <v>284</v>
      </c>
      <c r="G11" s="730"/>
      <c r="H11" s="730"/>
      <c r="I11" s="730"/>
      <c r="J11" s="730"/>
      <c r="K11" s="730"/>
      <c r="L11" s="730"/>
      <c r="M11" s="290"/>
      <c r="N11" s="290"/>
    </row>
    <row r="12" spans="1:19" ht="115" x14ac:dyDescent="0.55000000000000004">
      <c r="A12" s="731"/>
      <c r="B12" s="731"/>
      <c r="C12" s="485" t="s">
        <v>285</v>
      </c>
      <c r="D12" s="485" t="s">
        <v>286</v>
      </c>
      <c r="E12" s="485" t="s">
        <v>287</v>
      </c>
      <c r="F12" s="485" t="s">
        <v>288</v>
      </c>
      <c r="G12" s="486" t="s">
        <v>289</v>
      </c>
      <c r="H12" s="485" t="s">
        <v>290</v>
      </c>
      <c r="I12" s="485" t="s">
        <v>291</v>
      </c>
      <c r="J12" s="487" t="s">
        <v>292</v>
      </c>
      <c r="K12" s="485" t="s">
        <v>293</v>
      </c>
      <c r="L12" s="485" t="s">
        <v>294</v>
      </c>
      <c r="M12" s="485" t="s">
        <v>295</v>
      </c>
      <c r="N12" s="485" t="s">
        <v>296</v>
      </c>
      <c r="O12" s="218" t="s">
        <v>297</v>
      </c>
      <c r="P12" s="218" t="s">
        <v>298</v>
      </c>
      <c r="Q12" s="488"/>
      <c r="R12" s="489"/>
      <c r="S12" s="489"/>
    </row>
    <row r="13" spans="1:19" x14ac:dyDescent="0.35">
      <c r="A13" s="490"/>
      <c r="B13" s="491"/>
      <c r="C13" s="368" t="s">
        <v>299</v>
      </c>
      <c r="D13" s="368" t="s">
        <v>299</v>
      </c>
      <c r="E13" s="368" t="s">
        <v>299</v>
      </c>
      <c r="F13" s="368" t="s">
        <v>299</v>
      </c>
      <c r="G13" s="368" t="s">
        <v>299</v>
      </c>
      <c r="H13" s="368" t="s">
        <v>299</v>
      </c>
      <c r="I13" s="368" t="s">
        <v>299</v>
      </c>
      <c r="J13" s="421" t="s">
        <v>299</v>
      </c>
      <c r="K13" s="368" t="s">
        <v>299</v>
      </c>
      <c r="L13" s="368" t="s">
        <v>299</v>
      </c>
      <c r="M13" s="368" t="s">
        <v>300</v>
      </c>
      <c r="N13" s="368" t="s">
        <v>299</v>
      </c>
      <c r="O13" s="368" t="s">
        <v>301</v>
      </c>
      <c r="P13" s="368" t="s">
        <v>301</v>
      </c>
    </row>
    <row r="14" spans="1:19" x14ac:dyDescent="0.35">
      <c r="A14" s="747" t="s">
        <v>240</v>
      </c>
      <c r="B14" s="665">
        <v>2023</v>
      </c>
      <c r="C14" s="492">
        <v>187</v>
      </c>
      <c r="D14" s="492">
        <v>244</v>
      </c>
      <c r="E14" s="492">
        <v>102</v>
      </c>
      <c r="F14" s="492">
        <v>129421.65</v>
      </c>
      <c r="G14" s="492">
        <v>993</v>
      </c>
      <c r="H14" s="492">
        <v>11</v>
      </c>
      <c r="I14" s="492">
        <v>9283</v>
      </c>
      <c r="J14" s="492">
        <v>11983</v>
      </c>
      <c r="K14" s="492">
        <v>0</v>
      </c>
      <c r="L14" s="492">
        <v>0</v>
      </c>
      <c r="M14" s="493" t="s">
        <v>118</v>
      </c>
      <c r="N14" s="492">
        <v>152224.65</v>
      </c>
      <c r="O14" s="494">
        <v>6.9962611453258567</v>
      </c>
      <c r="P14" s="494">
        <v>0.45114440665502342</v>
      </c>
      <c r="R14" s="495"/>
    </row>
    <row r="15" spans="1:19" x14ac:dyDescent="0.35">
      <c r="A15" s="733"/>
      <c r="B15" s="407">
        <v>2022</v>
      </c>
      <c r="C15" s="496">
        <v>218</v>
      </c>
      <c r="D15" s="496">
        <v>309</v>
      </c>
      <c r="E15" s="496">
        <v>147</v>
      </c>
      <c r="F15" s="409">
        <v>112606</v>
      </c>
      <c r="G15" s="496">
        <v>382</v>
      </c>
      <c r="H15" s="496">
        <v>13</v>
      </c>
      <c r="I15" s="496">
        <v>6466</v>
      </c>
      <c r="J15" s="409">
        <v>18105</v>
      </c>
      <c r="K15" s="496">
        <v>0</v>
      </c>
      <c r="L15" s="496">
        <v>0</v>
      </c>
      <c r="M15" s="409" t="s">
        <v>118</v>
      </c>
      <c r="N15" s="496">
        <v>138245</v>
      </c>
      <c r="O15" s="497">
        <v>6.97</v>
      </c>
      <c r="P15" s="497">
        <v>0.36</v>
      </c>
      <c r="R15" s="495"/>
    </row>
    <row r="16" spans="1:19" x14ac:dyDescent="0.35">
      <c r="A16" s="733"/>
      <c r="B16" s="407">
        <v>2021</v>
      </c>
      <c r="C16" s="496">
        <v>259.39999999999998</v>
      </c>
      <c r="D16" s="496">
        <v>106</v>
      </c>
      <c r="E16" s="496">
        <v>262</v>
      </c>
      <c r="F16" s="409">
        <v>112393</v>
      </c>
      <c r="G16" s="496">
        <v>581</v>
      </c>
      <c r="H16" s="496">
        <v>12</v>
      </c>
      <c r="I16" s="496">
        <v>3195</v>
      </c>
      <c r="J16" s="409">
        <v>8934</v>
      </c>
      <c r="K16" s="496">
        <v>0</v>
      </c>
      <c r="L16" s="496">
        <v>0</v>
      </c>
      <c r="M16" s="409" t="s">
        <v>118</v>
      </c>
      <c r="N16" s="496">
        <v>125742</v>
      </c>
      <c r="O16" s="497">
        <v>6.41</v>
      </c>
      <c r="P16" s="497">
        <v>0.19</v>
      </c>
      <c r="R16" s="495"/>
    </row>
    <row r="17" spans="1:18" x14ac:dyDescent="0.35">
      <c r="A17" s="733"/>
      <c r="B17" s="407">
        <v>2019</v>
      </c>
      <c r="C17" s="496">
        <v>374</v>
      </c>
      <c r="D17" s="496">
        <v>194</v>
      </c>
      <c r="E17" s="496">
        <v>765</v>
      </c>
      <c r="F17" s="409" t="s">
        <v>118</v>
      </c>
      <c r="G17" s="496">
        <v>860</v>
      </c>
      <c r="H17" s="496">
        <v>23</v>
      </c>
      <c r="I17" s="496">
        <v>14138</v>
      </c>
      <c r="J17" s="409" t="s">
        <v>118</v>
      </c>
      <c r="K17" s="496">
        <v>553</v>
      </c>
      <c r="L17" s="496">
        <v>160</v>
      </c>
      <c r="M17" s="409" t="s">
        <v>118</v>
      </c>
      <c r="N17" s="496">
        <v>17067</v>
      </c>
      <c r="O17" s="409" t="s">
        <v>118</v>
      </c>
      <c r="P17" s="437">
        <v>0.89</v>
      </c>
      <c r="R17" s="495"/>
    </row>
    <row r="18" spans="1:18" x14ac:dyDescent="0.35">
      <c r="A18" s="743"/>
      <c r="B18" s="666">
        <v>2015</v>
      </c>
      <c r="C18" s="499">
        <v>284</v>
      </c>
      <c r="D18" s="500" t="s">
        <v>118</v>
      </c>
      <c r="E18" s="499">
        <v>2195</v>
      </c>
      <c r="F18" s="500" t="s">
        <v>118</v>
      </c>
      <c r="G18" s="500" t="s">
        <v>118</v>
      </c>
      <c r="H18" s="500" t="s">
        <v>118</v>
      </c>
      <c r="I18" s="500" t="s">
        <v>118</v>
      </c>
      <c r="J18" s="409" t="s">
        <v>118</v>
      </c>
      <c r="K18" s="499">
        <v>458</v>
      </c>
      <c r="L18" s="500" t="s">
        <v>118</v>
      </c>
      <c r="M18" s="500" t="s">
        <v>118</v>
      </c>
      <c r="N18" s="499">
        <v>2937</v>
      </c>
      <c r="O18" s="500" t="s">
        <v>118</v>
      </c>
      <c r="P18" s="501">
        <v>0.17</v>
      </c>
      <c r="Q18" s="502"/>
    </row>
    <row r="19" spans="1:18" x14ac:dyDescent="0.35">
      <c r="A19" s="747" t="s">
        <v>241</v>
      </c>
      <c r="B19" s="665">
        <v>2023</v>
      </c>
      <c r="C19" s="492">
        <v>521</v>
      </c>
      <c r="D19" s="492">
        <v>39</v>
      </c>
      <c r="E19" s="503">
        <v>0</v>
      </c>
      <c r="F19" s="492">
        <v>83193.259999999995</v>
      </c>
      <c r="G19" s="492">
        <v>519</v>
      </c>
      <c r="H19" s="492">
        <v>8</v>
      </c>
      <c r="I19" s="492">
        <v>1450</v>
      </c>
      <c r="J19" s="492">
        <v>3851.4</v>
      </c>
      <c r="K19" s="492">
        <v>0</v>
      </c>
      <c r="L19" s="492">
        <v>15</v>
      </c>
      <c r="M19" s="493" t="s">
        <v>118</v>
      </c>
      <c r="N19" s="492">
        <v>89596.659999999989</v>
      </c>
      <c r="O19" s="494">
        <v>11.517760637614089</v>
      </c>
      <c r="P19" s="494">
        <v>0.25838796760509064</v>
      </c>
    </row>
    <row r="20" spans="1:18" x14ac:dyDescent="0.35">
      <c r="A20" s="733"/>
      <c r="B20" s="407">
        <v>2022</v>
      </c>
      <c r="C20" s="496">
        <v>1213</v>
      </c>
      <c r="D20" s="496">
        <v>179</v>
      </c>
      <c r="E20" s="496">
        <v>0</v>
      </c>
      <c r="F20" s="409">
        <v>85722</v>
      </c>
      <c r="G20" s="496">
        <v>781</v>
      </c>
      <c r="H20" s="496">
        <v>8</v>
      </c>
      <c r="I20" s="496">
        <v>1082</v>
      </c>
      <c r="J20" s="409">
        <v>3328</v>
      </c>
      <c r="K20" s="496">
        <v>93</v>
      </c>
      <c r="L20" s="496">
        <v>647</v>
      </c>
      <c r="M20" s="409" t="s">
        <v>118</v>
      </c>
      <c r="N20" s="496">
        <v>93053</v>
      </c>
      <c r="O20" s="497">
        <v>12.51</v>
      </c>
      <c r="P20" s="497">
        <v>0.35</v>
      </c>
      <c r="R20" s="495"/>
    </row>
    <row r="21" spans="1:18" x14ac:dyDescent="0.35">
      <c r="A21" s="733"/>
      <c r="B21" s="407">
        <v>2021</v>
      </c>
      <c r="C21" s="496">
        <v>1724.2</v>
      </c>
      <c r="D21" s="496">
        <v>198</v>
      </c>
      <c r="E21" s="496">
        <v>0</v>
      </c>
      <c r="F21" s="409">
        <v>85144</v>
      </c>
      <c r="G21" s="496">
        <v>1022</v>
      </c>
      <c r="H21" s="496">
        <v>15</v>
      </c>
      <c r="I21" s="496">
        <v>419</v>
      </c>
      <c r="J21" s="409">
        <v>3730</v>
      </c>
      <c r="K21" s="496">
        <v>58</v>
      </c>
      <c r="L21" s="496">
        <v>0</v>
      </c>
      <c r="M21" s="409" t="s">
        <v>118</v>
      </c>
      <c r="N21" s="496">
        <v>92310</v>
      </c>
      <c r="O21" s="497">
        <v>13.33</v>
      </c>
      <c r="P21" s="497">
        <v>0.35</v>
      </c>
      <c r="R21" s="495"/>
    </row>
    <row r="22" spans="1:18" x14ac:dyDescent="0.35">
      <c r="A22" s="733"/>
      <c r="B22" s="407">
        <v>2019</v>
      </c>
      <c r="C22" s="496">
        <v>1696</v>
      </c>
      <c r="D22" s="496">
        <v>33</v>
      </c>
      <c r="E22" s="496">
        <v>0</v>
      </c>
      <c r="F22" s="409" t="s">
        <v>118</v>
      </c>
      <c r="G22" s="496">
        <v>959</v>
      </c>
      <c r="H22" s="496">
        <v>20</v>
      </c>
      <c r="I22" s="496">
        <v>3528</v>
      </c>
      <c r="J22" s="409" t="s">
        <v>118</v>
      </c>
      <c r="K22" s="496">
        <v>128</v>
      </c>
      <c r="L22" s="496">
        <v>10</v>
      </c>
      <c r="M22" s="409" t="s">
        <v>118</v>
      </c>
      <c r="N22" s="496">
        <v>6374</v>
      </c>
      <c r="O22" s="409" t="s">
        <v>118</v>
      </c>
      <c r="P22" s="437">
        <v>1.01</v>
      </c>
      <c r="R22" s="495"/>
    </row>
    <row r="23" spans="1:18" x14ac:dyDescent="0.35">
      <c r="A23" s="743"/>
      <c r="B23" s="666">
        <v>2015</v>
      </c>
      <c r="C23" s="499">
        <v>1067</v>
      </c>
      <c r="D23" s="500" t="s">
        <v>118</v>
      </c>
      <c r="E23" s="499">
        <v>1844</v>
      </c>
      <c r="F23" s="500" t="s">
        <v>118</v>
      </c>
      <c r="G23" s="500" t="s">
        <v>118</v>
      </c>
      <c r="H23" s="500" t="s">
        <v>118</v>
      </c>
      <c r="I23" s="500" t="s">
        <v>118</v>
      </c>
      <c r="J23" s="409" t="s">
        <v>118</v>
      </c>
      <c r="K23" s="499">
        <v>332</v>
      </c>
      <c r="L23" s="500" t="s">
        <v>118</v>
      </c>
      <c r="M23" s="500" t="s">
        <v>118</v>
      </c>
      <c r="N23" s="499">
        <v>3243</v>
      </c>
      <c r="O23" s="500" t="s">
        <v>118</v>
      </c>
      <c r="P23" s="501">
        <v>0.8</v>
      </c>
      <c r="Q23" s="502"/>
      <c r="R23" s="495"/>
    </row>
    <row r="24" spans="1:18" x14ac:dyDescent="0.35">
      <c r="A24" s="733" t="s">
        <v>242</v>
      </c>
      <c r="B24" s="665">
        <v>2023</v>
      </c>
      <c r="C24" s="492">
        <v>222</v>
      </c>
      <c r="D24" s="492">
        <v>80</v>
      </c>
      <c r="E24" s="492">
        <v>150</v>
      </c>
      <c r="F24" s="492">
        <v>68504.649999999994</v>
      </c>
      <c r="G24" s="492">
        <v>652</v>
      </c>
      <c r="H24" s="492">
        <v>7</v>
      </c>
      <c r="I24" s="492">
        <v>5996</v>
      </c>
      <c r="J24" s="492">
        <v>8562</v>
      </c>
      <c r="K24" s="492">
        <v>108</v>
      </c>
      <c r="L24" s="492">
        <v>168</v>
      </c>
      <c r="M24" s="504" t="s">
        <v>118</v>
      </c>
      <c r="N24" s="492">
        <v>84449.65</v>
      </c>
      <c r="O24" s="494">
        <v>4.5006208697505858</v>
      </c>
      <c r="P24" s="494">
        <v>0.34939245363461946</v>
      </c>
      <c r="R24" s="495"/>
    </row>
    <row r="25" spans="1:18" x14ac:dyDescent="0.35">
      <c r="A25" s="733"/>
      <c r="B25" s="407">
        <v>2022</v>
      </c>
      <c r="C25" s="496">
        <v>273</v>
      </c>
      <c r="D25" s="496">
        <v>97.9</v>
      </c>
      <c r="E25" s="496">
        <v>251</v>
      </c>
      <c r="F25" s="409">
        <v>64808</v>
      </c>
      <c r="G25" s="496">
        <v>749</v>
      </c>
      <c r="H25" s="496">
        <v>7</v>
      </c>
      <c r="I25" s="496">
        <v>5109</v>
      </c>
      <c r="J25" s="409">
        <v>11701</v>
      </c>
      <c r="K25" s="496">
        <v>97</v>
      </c>
      <c r="L25" s="496">
        <v>52</v>
      </c>
      <c r="M25" s="409" t="s">
        <v>118</v>
      </c>
      <c r="N25" s="496">
        <v>83145</v>
      </c>
      <c r="O25" s="497">
        <v>5.59</v>
      </c>
      <c r="P25" s="497">
        <v>0.39</v>
      </c>
      <c r="R25" s="495"/>
    </row>
    <row r="26" spans="1:18" x14ac:dyDescent="0.35">
      <c r="A26" s="733"/>
      <c r="B26" s="407">
        <v>2021</v>
      </c>
      <c r="C26" s="496">
        <v>360.3</v>
      </c>
      <c r="D26" s="496">
        <v>32</v>
      </c>
      <c r="E26" s="496">
        <v>365</v>
      </c>
      <c r="F26" s="409">
        <v>56030</v>
      </c>
      <c r="G26" s="496">
        <v>741</v>
      </c>
      <c r="H26" s="496">
        <v>6</v>
      </c>
      <c r="I26" s="496">
        <v>3081</v>
      </c>
      <c r="J26" s="409">
        <v>6534</v>
      </c>
      <c r="K26" s="496">
        <v>83</v>
      </c>
      <c r="L26" s="496">
        <v>10</v>
      </c>
      <c r="M26" s="409" t="s">
        <v>118</v>
      </c>
      <c r="N26" s="496">
        <v>67241</v>
      </c>
      <c r="O26" s="497">
        <v>4.91</v>
      </c>
      <c r="P26" s="497">
        <v>0.28999999999999998</v>
      </c>
      <c r="R26" s="495"/>
    </row>
    <row r="27" spans="1:18" x14ac:dyDescent="0.35">
      <c r="A27" s="733"/>
      <c r="B27" s="407">
        <v>2019</v>
      </c>
      <c r="C27" s="496">
        <v>425</v>
      </c>
      <c r="D27" s="496">
        <v>39</v>
      </c>
      <c r="E27" s="496">
        <v>888</v>
      </c>
      <c r="F27" s="409" t="s">
        <v>118</v>
      </c>
      <c r="G27" s="496">
        <v>686</v>
      </c>
      <c r="H27" s="496">
        <v>15</v>
      </c>
      <c r="I27" s="496">
        <v>11378</v>
      </c>
      <c r="J27" s="409" t="s">
        <v>118</v>
      </c>
      <c r="K27" s="496">
        <v>699</v>
      </c>
      <c r="L27" s="496">
        <v>18</v>
      </c>
      <c r="M27" s="409" t="s">
        <v>118</v>
      </c>
      <c r="N27" s="496">
        <v>14148</v>
      </c>
      <c r="O27" s="409" t="s">
        <v>118</v>
      </c>
      <c r="P27" s="437">
        <v>1.1100000000000001</v>
      </c>
      <c r="Q27" s="502"/>
      <c r="R27" s="495"/>
    </row>
    <row r="28" spans="1:18" x14ac:dyDescent="0.35">
      <c r="A28" s="743"/>
      <c r="B28" s="666">
        <v>2015</v>
      </c>
      <c r="C28" s="499">
        <v>233</v>
      </c>
      <c r="D28" s="500" t="s">
        <v>118</v>
      </c>
      <c r="E28" s="499">
        <v>1805</v>
      </c>
      <c r="F28" s="500" t="s">
        <v>118</v>
      </c>
      <c r="G28" s="500" t="s">
        <v>118</v>
      </c>
      <c r="H28" s="500" t="s">
        <v>118</v>
      </c>
      <c r="I28" s="500" t="s">
        <v>118</v>
      </c>
      <c r="J28" s="409" t="s">
        <v>118</v>
      </c>
      <c r="K28" s="499">
        <v>437</v>
      </c>
      <c r="L28" s="500" t="s">
        <v>118</v>
      </c>
      <c r="M28" s="500" t="s">
        <v>118</v>
      </c>
      <c r="N28" s="499">
        <v>2475</v>
      </c>
      <c r="O28" s="500" t="s">
        <v>118</v>
      </c>
      <c r="P28" s="501">
        <v>0.28999999999999998</v>
      </c>
      <c r="Q28" s="502"/>
      <c r="R28" s="495"/>
    </row>
    <row r="29" spans="1:18" x14ac:dyDescent="0.35">
      <c r="A29" s="733" t="s">
        <v>243</v>
      </c>
      <c r="B29" s="665">
        <v>2023</v>
      </c>
      <c r="C29" s="492">
        <v>286</v>
      </c>
      <c r="D29" s="492">
        <v>561</v>
      </c>
      <c r="E29" s="505">
        <v>0</v>
      </c>
      <c r="F29" s="492">
        <v>4868.28</v>
      </c>
      <c r="G29" s="492">
        <v>1659</v>
      </c>
      <c r="H29" s="492">
        <v>19</v>
      </c>
      <c r="I29" s="492">
        <v>1677</v>
      </c>
      <c r="J29" s="492">
        <v>8498</v>
      </c>
      <c r="K29" s="505">
        <v>0</v>
      </c>
      <c r="L29" s="492">
        <v>21</v>
      </c>
      <c r="M29" s="504" t="s">
        <v>118</v>
      </c>
      <c r="N29" s="492">
        <v>17589</v>
      </c>
      <c r="O29" s="494">
        <v>2.3355464081795247</v>
      </c>
      <c r="P29" s="494">
        <v>0.33514805470721021</v>
      </c>
      <c r="R29" s="495"/>
    </row>
    <row r="30" spans="1:18" x14ac:dyDescent="0.35">
      <c r="A30" s="733"/>
      <c r="B30" s="407">
        <v>2022</v>
      </c>
      <c r="C30" s="496">
        <v>249</v>
      </c>
      <c r="D30" s="496">
        <v>769.3</v>
      </c>
      <c r="E30" s="496">
        <v>0</v>
      </c>
      <c r="F30" s="409">
        <v>6701</v>
      </c>
      <c r="G30" s="496">
        <v>2628</v>
      </c>
      <c r="H30" s="496">
        <v>18</v>
      </c>
      <c r="I30" s="496">
        <v>1168</v>
      </c>
      <c r="J30" s="409">
        <v>2905</v>
      </c>
      <c r="K30" s="496">
        <v>0</v>
      </c>
      <c r="L30" s="496">
        <v>0</v>
      </c>
      <c r="M30" s="409" t="s">
        <v>118</v>
      </c>
      <c r="N30" s="496">
        <v>14438</v>
      </c>
      <c r="O30" s="497">
        <v>1.91</v>
      </c>
      <c r="P30" s="497">
        <v>0.28999999999999998</v>
      </c>
      <c r="R30" s="495"/>
    </row>
    <row r="31" spans="1:18" x14ac:dyDescent="0.35">
      <c r="A31" s="733"/>
      <c r="B31" s="407">
        <v>2021</v>
      </c>
      <c r="C31" s="496">
        <v>182.1</v>
      </c>
      <c r="D31" s="496">
        <v>788</v>
      </c>
      <c r="E31" s="496">
        <v>0</v>
      </c>
      <c r="F31" s="409">
        <v>5445</v>
      </c>
      <c r="G31" s="496">
        <v>2095</v>
      </c>
      <c r="H31" s="496">
        <v>8</v>
      </c>
      <c r="I31" s="496">
        <v>262</v>
      </c>
      <c r="J31" s="409">
        <v>2518</v>
      </c>
      <c r="K31" s="496">
        <v>0</v>
      </c>
      <c r="L31" s="496">
        <v>141</v>
      </c>
      <c r="M31" s="409" t="s">
        <v>118</v>
      </c>
      <c r="N31" s="496">
        <v>11439</v>
      </c>
      <c r="O31" s="497">
        <v>1.67</v>
      </c>
      <c r="P31" s="497">
        <v>0.18</v>
      </c>
      <c r="R31" s="495"/>
    </row>
    <row r="32" spans="1:18" x14ac:dyDescent="0.35">
      <c r="A32" s="733"/>
      <c r="B32" s="407">
        <v>2019</v>
      </c>
      <c r="C32" s="496">
        <v>169</v>
      </c>
      <c r="D32" s="496">
        <v>1781</v>
      </c>
      <c r="E32" s="496">
        <v>72</v>
      </c>
      <c r="F32" s="409" t="s">
        <v>118</v>
      </c>
      <c r="G32" s="496">
        <v>2959</v>
      </c>
      <c r="H32" s="496">
        <v>20</v>
      </c>
      <c r="I32" s="496">
        <v>5266</v>
      </c>
      <c r="J32" s="409" t="s">
        <v>118</v>
      </c>
      <c r="K32" s="496">
        <v>0</v>
      </c>
      <c r="L32" s="496">
        <v>306</v>
      </c>
      <c r="M32" s="409" t="s">
        <v>118</v>
      </c>
      <c r="N32" s="496">
        <v>10573</v>
      </c>
      <c r="O32" s="409" t="s">
        <v>118</v>
      </c>
      <c r="P32" s="437">
        <v>1.51</v>
      </c>
      <c r="Q32" s="502"/>
      <c r="R32" s="495"/>
    </row>
    <row r="33" spans="1:24" x14ac:dyDescent="0.35">
      <c r="A33" s="743"/>
      <c r="B33" s="666">
        <v>2015</v>
      </c>
      <c r="C33" s="499">
        <v>653</v>
      </c>
      <c r="D33" s="500" t="s">
        <v>118</v>
      </c>
      <c r="E33" s="499">
        <v>9880</v>
      </c>
      <c r="F33" s="500" t="s">
        <v>118</v>
      </c>
      <c r="G33" s="500" t="s">
        <v>118</v>
      </c>
      <c r="H33" s="500" t="s">
        <v>118</v>
      </c>
      <c r="I33" s="500" t="s">
        <v>118</v>
      </c>
      <c r="J33" s="409" t="s">
        <v>118</v>
      </c>
      <c r="K33" s="499">
        <v>0</v>
      </c>
      <c r="L33" s="500" t="s">
        <v>118</v>
      </c>
      <c r="M33" s="500" t="s">
        <v>118</v>
      </c>
      <c r="N33" s="499">
        <v>10533</v>
      </c>
      <c r="O33" s="500" t="s">
        <v>118</v>
      </c>
      <c r="P33" s="501">
        <v>1.95</v>
      </c>
      <c r="R33" s="495"/>
    </row>
    <row r="34" spans="1:24" x14ac:dyDescent="0.35">
      <c r="A34" s="747" t="s">
        <v>244</v>
      </c>
      <c r="B34" s="665">
        <v>2023</v>
      </c>
      <c r="C34" s="492">
        <v>1216</v>
      </c>
      <c r="D34" s="492">
        <v>924</v>
      </c>
      <c r="E34" s="492">
        <v>252</v>
      </c>
      <c r="F34" s="492">
        <v>285988</v>
      </c>
      <c r="G34" s="492">
        <v>3822</v>
      </c>
      <c r="H34" s="492">
        <v>44</v>
      </c>
      <c r="I34" s="492">
        <v>18406</v>
      </c>
      <c r="J34" s="492">
        <v>32895</v>
      </c>
      <c r="K34" s="492">
        <v>108</v>
      </c>
      <c r="L34" s="492">
        <v>204</v>
      </c>
      <c r="M34" s="492">
        <v>3835</v>
      </c>
      <c r="N34" s="492">
        <v>347694</v>
      </c>
      <c r="O34" s="494">
        <v>6.2273924023427005</v>
      </c>
      <c r="P34" s="494">
        <v>0.37443805634660504</v>
      </c>
      <c r="S34" s="495"/>
    </row>
    <row r="35" spans="1:24" x14ac:dyDescent="0.35">
      <c r="A35" s="733"/>
      <c r="B35" s="407">
        <v>2022</v>
      </c>
      <c r="C35" s="496">
        <v>1952</v>
      </c>
      <c r="D35" s="496">
        <v>1355</v>
      </c>
      <c r="E35" s="496">
        <v>398</v>
      </c>
      <c r="F35" s="496">
        <v>269837</v>
      </c>
      <c r="G35" s="496">
        <v>4539</v>
      </c>
      <c r="H35" s="496">
        <v>45</v>
      </c>
      <c r="I35" s="496">
        <v>13826</v>
      </c>
      <c r="J35" s="409">
        <v>36039</v>
      </c>
      <c r="K35" s="496">
        <v>191</v>
      </c>
      <c r="L35" s="496">
        <v>699</v>
      </c>
      <c r="M35" s="408">
        <v>3719.5</v>
      </c>
      <c r="N35" s="496">
        <v>332600.5</v>
      </c>
      <c r="O35" s="497">
        <v>6.6948692992298131</v>
      </c>
      <c r="P35" s="497">
        <v>0.36</v>
      </c>
      <c r="R35" s="495"/>
    </row>
    <row r="36" spans="1:24" x14ac:dyDescent="0.35">
      <c r="A36" s="733"/>
      <c r="B36" s="407">
        <v>2021</v>
      </c>
      <c r="C36" s="496">
        <v>2526.1</v>
      </c>
      <c r="D36" s="496">
        <v>1124</v>
      </c>
      <c r="E36" s="496">
        <v>627</v>
      </c>
      <c r="F36" s="496">
        <v>259011</v>
      </c>
      <c r="G36" s="496">
        <v>4439</v>
      </c>
      <c r="H36" s="496">
        <v>42</v>
      </c>
      <c r="I36" s="496">
        <v>6957</v>
      </c>
      <c r="J36" s="409">
        <v>21716</v>
      </c>
      <c r="K36" s="496">
        <v>141</v>
      </c>
      <c r="L36" s="496">
        <v>151</v>
      </c>
      <c r="M36" s="409">
        <v>2837</v>
      </c>
      <c r="N36" s="496">
        <v>299570</v>
      </c>
      <c r="O36" s="497">
        <v>6.3602329366804504</v>
      </c>
      <c r="P36" s="497">
        <v>0.24</v>
      </c>
      <c r="R36" s="495"/>
    </row>
    <row r="37" spans="1:24" x14ac:dyDescent="0.35">
      <c r="A37" s="733"/>
      <c r="B37" s="407">
        <v>2019</v>
      </c>
      <c r="C37" s="496">
        <v>2664</v>
      </c>
      <c r="D37" s="496">
        <v>2048</v>
      </c>
      <c r="E37" s="506">
        <v>1724</v>
      </c>
      <c r="F37" s="409">
        <v>221311</v>
      </c>
      <c r="G37" s="496">
        <v>5464</v>
      </c>
      <c r="H37" s="496">
        <v>78</v>
      </c>
      <c r="I37" s="496">
        <v>34310</v>
      </c>
      <c r="J37" s="409">
        <v>66778</v>
      </c>
      <c r="K37" s="506">
        <v>1250</v>
      </c>
      <c r="L37" s="496">
        <v>494</v>
      </c>
      <c r="M37" s="409">
        <v>2892</v>
      </c>
      <c r="N37" s="496">
        <v>339013</v>
      </c>
      <c r="O37" s="409" t="s">
        <v>118</v>
      </c>
      <c r="P37" s="437">
        <v>0.93</v>
      </c>
      <c r="R37" s="495"/>
    </row>
    <row r="38" spans="1:24" x14ac:dyDescent="0.35">
      <c r="A38" s="743"/>
      <c r="B38" s="666">
        <v>2015</v>
      </c>
      <c r="C38" s="499">
        <v>2237</v>
      </c>
      <c r="D38" s="507" t="s">
        <v>118</v>
      </c>
      <c r="E38" s="508">
        <v>15724</v>
      </c>
      <c r="F38" s="500" t="s">
        <v>118</v>
      </c>
      <c r="G38" s="500" t="s">
        <v>118</v>
      </c>
      <c r="H38" s="500" t="s">
        <v>118</v>
      </c>
      <c r="I38" s="499">
        <v>32005</v>
      </c>
      <c r="J38" s="409" t="s">
        <v>118</v>
      </c>
      <c r="K38" s="499">
        <v>1227</v>
      </c>
      <c r="L38" s="500" t="s">
        <v>118</v>
      </c>
      <c r="M38" s="500" t="s">
        <v>118</v>
      </c>
      <c r="N38" s="499">
        <v>51193</v>
      </c>
      <c r="O38" s="500" t="s">
        <v>118</v>
      </c>
      <c r="P38" s="501">
        <v>1.47</v>
      </c>
      <c r="R38" s="495"/>
    </row>
    <row r="39" spans="1:24" x14ac:dyDescent="0.35">
      <c r="A39" s="748" t="s">
        <v>302</v>
      </c>
      <c r="B39" s="749"/>
      <c r="C39" s="749"/>
      <c r="D39" s="749"/>
      <c r="E39" s="749"/>
      <c r="F39" s="749"/>
      <c r="G39" s="749"/>
      <c r="H39" s="749"/>
      <c r="I39" s="749"/>
      <c r="J39" s="749"/>
      <c r="K39" s="749"/>
      <c r="L39" s="749"/>
      <c r="M39" s="749"/>
      <c r="N39" s="749"/>
      <c r="O39" s="749"/>
      <c r="P39" s="749"/>
      <c r="V39" s="746"/>
      <c r="W39" s="746"/>
    </row>
    <row r="40" spans="1:24" x14ac:dyDescent="0.35">
      <c r="F40" s="502"/>
      <c r="V40" s="509"/>
      <c r="W40" s="509"/>
      <c r="X40" s="502"/>
    </row>
    <row r="41" spans="1:24" x14ac:dyDescent="0.35">
      <c r="S41" s="510"/>
      <c r="T41" s="510"/>
      <c r="V41" s="509"/>
      <c r="W41" s="509"/>
      <c r="X41" s="502"/>
    </row>
    <row r="42" spans="1:24" x14ac:dyDescent="0.35">
      <c r="S42" s="502"/>
      <c r="T42" s="502"/>
    </row>
  </sheetData>
  <mergeCells count="13">
    <mergeCell ref="V39:W39"/>
    <mergeCell ref="A14:A18"/>
    <mergeCell ref="A19:A23"/>
    <mergeCell ref="A24:A28"/>
    <mergeCell ref="A29:A33"/>
    <mergeCell ref="A34:A38"/>
    <mergeCell ref="A39:P39"/>
    <mergeCell ref="A7:E7"/>
    <mergeCell ref="A9:P9"/>
    <mergeCell ref="A11:A12"/>
    <mergeCell ref="B11:B12"/>
    <mergeCell ref="C11:D11"/>
    <mergeCell ref="F11:L11"/>
  </mergeCell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420630-2952-42A2-B43A-0343DA7AB40B}">
  <dimension ref="A7:W141"/>
  <sheetViews>
    <sheetView workbookViewId="0">
      <selection activeCell="A2" sqref="A2"/>
    </sheetView>
  </sheetViews>
  <sheetFormatPr baseColWidth="10" defaultColWidth="8.54296875" defaultRowHeight="15" customHeight="1" outlineLevelRow="1" x14ac:dyDescent="0.35"/>
  <cols>
    <col min="1" max="1" width="13.1796875" style="217" customWidth="1"/>
    <col min="2" max="2" width="8.81640625" style="217" bestFit="1" customWidth="1"/>
    <col min="3" max="3" width="10.90625" style="541" bestFit="1" customWidth="1"/>
    <col min="4" max="4" width="8.81640625" style="541" bestFit="1" customWidth="1"/>
    <col min="5" max="5" width="10.54296875" style="217" bestFit="1" customWidth="1"/>
    <col min="6" max="6" width="22.1796875" style="534" bestFit="1" customWidth="1"/>
    <col min="7" max="7" width="12.1796875" style="541" bestFit="1" customWidth="1"/>
    <col min="8" max="8" width="8.81640625" style="217" bestFit="1" customWidth="1"/>
    <col min="9" max="9" width="12.08984375" style="217" bestFit="1" customWidth="1"/>
    <col min="10" max="10" width="12.08984375" style="534" bestFit="1" customWidth="1"/>
    <col min="11" max="11" width="8.81640625" style="217" bestFit="1" customWidth="1"/>
    <col min="12" max="13" width="8.81640625" style="217" customWidth="1"/>
    <col min="14" max="14" width="13.36328125" style="217" customWidth="1"/>
    <col min="15" max="15" width="12.81640625" style="217" bestFit="1" customWidth="1"/>
    <col min="16" max="16" width="10.453125" style="217" bestFit="1" customWidth="1"/>
    <col min="17" max="17" width="8.54296875" style="217"/>
    <col min="18" max="18" width="5.453125" style="217" customWidth="1"/>
    <col min="19" max="19" width="10.54296875" style="217" bestFit="1" customWidth="1"/>
    <col min="20" max="16384" width="8.54296875" style="217"/>
  </cols>
  <sheetData>
    <row r="7" spans="1:19" ht="19.5" x14ac:dyDescent="0.35">
      <c r="A7" s="728" t="s">
        <v>281</v>
      </c>
      <c r="B7" s="728"/>
      <c r="C7" s="728"/>
      <c r="D7" s="728"/>
      <c r="E7" s="728"/>
      <c r="F7" s="395"/>
      <c r="G7" s="390"/>
      <c r="H7" s="365"/>
      <c r="I7" s="365"/>
      <c r="J7" s="395"/>
      <c r="K7" s="365"/>
      <c r="L7" s="365"/>
      <c r="M7" s="365"/>
      <c r="N7" s="365"/>
      <c r="O7" s="365"/>
      <c r="P7" s="365"/>
    </row>
    <row r="8" spans="1:19" ht="14.5" x14ac:dyDescent="0.35">
      <c r="A8" s="366"/>
      <c r="B8" s="483"/>
      <c r="C8" s="511"/>
      <c r="D8" s="511"/>
      <c r="E8" s="365"/>
      <c r="F8" s="395"/>
      <c r="G8" s="390"/>
      <c r="H8" s="365"/>
      <c r="I8" s="365"/>
      <c r="J8" s="395"/>
      <c r="K8" s="365"/>
      <c r="L8" s="365"/>
      <c r="M8" s="365"/>
      <c r="N8" s="365"/>
      <c r="O8" s="365"/>
      <c r="P8" s="365"/>
    </row>
    <row r="9" spans="1:19" ht="32.15" customHeight="1" x14ac:dyDescent="0.35">
      <c r="A9" s="750" t="s">
        <v>228</v>
      </c>
      <c r="B9" s="750"/>
      <c r="C9" s="750"/>
      <c r="D9" s="750"/>
      <c r="E9" s="750"/>
      <c r="F9" s="750"/>
      <c r="G9" s="750"/>
      <c r="H9" s="750"/>
      <c r="I9" s="750"/>
      <c r="J9" s="750"/>
      <c r="K9" s="750"/>
      <c r="L9" s="750"/>
      <c r="M9" s="750"/>
      <c r="N9" s="750"/>
      <c r="O9" s="750"/>
      <c r="P9" s="750"/>
    </row>
    <row r="10" spans="1:19" ht="14.5" x14ac:dyDescent="0.35">
      <c r="A10" s="366"/>
      <c r="B10" s="483"/>
      <c r="C10" s="511"/>
      <c r="D10" s="511"/>
      <c r="E10" s="365"/>
      <c r="F10" s="395"/>
      <c r="G10" s="390"/>
      <c r="H10" s="365"/>
      <c r="I10" s="365"/>
      <c r="J10" s="395"/>
      <c r="K10" s="365"/>
      <c r="L10" s="365"/>
      <c r="M10" s="365"/>
      <c r="N10" s="365"/>
      <c r="O10" s="365"/>
      <c r="P10" s="365"/>
    </row>
    <row r="11" spans="1:19" ht="21.65" customHeight="1" x14ac:dyDescent="0.35">
      <c r="A11" s="731" t="s">
        <v>230</v>
      </c>
      <c r="B11" s="731" t="s">
        <v>231</v>
      </c>
      <c r="C11" s="730" t="s">
        <v>282</v>
      </c>
      <c r="D11" s="730"/>
      <c r="E11" s="290" t="s">
        <v>283</v>
      </c>
      <c r="F11" s="730" t="s">
        <v>284</v>
      </c>
      <c r="G11" s="730"/>
      <c r="H11" s="730"/>
      <c r="I11" s="730"/>
      <c r="J11" s="730"/>
      <c r="K11" s="730"/>
      <c r="L11" s="730"/>
      <c r="M11" s="730"/>
      <c r="N11" s="730"/>
      <c r="O11" s="702" t="s">
        <v>297</v>
      </c>
      <c r="P11" s="702" t="s">
        <v>298</v>
      </c>
    </row>
    <row r="12" spans="1:19" ht="123" customHeight="1" x14ac:dyDescent="0.55000000000000004">
      <c r="A12" s="708"/>
      <c r="B12" s="708"/>
      <c r="C12" s="512" t="s">
        <v>285</v>
      </c>
      <c r="D12" s="512" t="s">
        <v>286</v>
      </c>
      <c r="E12" s="290" t="s">
        <v>287</v>
      </c>
      <c r="F12" s="513" t="s">
        <v>288</v>
      </c>
      <c r="G12" s="514" t="s">
        <v>289</v>
      </c>
      <c r="H12" s="290" t="s">
        <v>290</v>
      </c>
      <c r="I12" s="290" t="s">
        <v>291</v>
      </c>
      <c r="J12" s="513" t="s">
        <v>303</v>
      </c>
      <c r="K12" s="290" t="s">
        <v>293</v>
      </c>
      <c r="L12" s="290" t="s">
        <v>294</v>
      </c>
      <c r="M12" s="290" t="s">
        <v>295</v>
      </c>
      <c r="N12" s="290" t="s">
        <v>296</v>
      </c>
      <c r="O12" s="730"/>
      <c r="P12" s="730"/>
      <c r="Q12" s="488"/>
      <c r="R12" s="489"/>
      <c r="S12" s="489"/>
    </row>
    <row r="13" spans="1:19" ht="25" x14ac:dyDescent="0.35">
      <c r="A13" s="490"/>
      <c r="B13" s="491"/>
      <c r="C13" s="392" t="s">
        <v>299</v>
      </c>
      <c r="D13" s="392" t="s">
        <v>299</v>
      </c>
      <c r="E13" s="368" t="s">
        <v>299</v>
      </c>
      <c r="F13" s="421" t="s">
        <v>299</v>
      </c>
      <c r="G13" s="392" t="s">
        <v>299</v>
      </c>
      <c r="H13" s="368" t="s">
        <v>299</v>
      </c>
      <c r="I13" s="368" t="s">
        <v>299</v>
      </c>
      <c r="J13" s="421" t="s">
        <v>299</v>
      </c>
      <c r="K13" s="368" t="s">
        <v>299</v>
      </c>
      <c r="L13" s="368" t="s">
        <v>299</v>
      </c>
      <c r="M13" s="368"/>
      <c r="N13" s="368" t="s">
        <v>299</v>
      </c>
      <c r="O13" s="368" t="s">
        <v>301</v>
      </c>
      <c r="P13" s="368" t="s">
        <v>301</v>
      </c>
    </row>
    <row r="14" spans="1:19" ht="14.5" x14ac:dyDescent="0.35">
      <c r="A14" s="747" t="s">
        <v>240</v>
      </c>
      <c r="B14" s="515" t="s">
        <v>111</v>
      </c>
      <c r="C14" s="516">
        <v>186.8752678076942</v>
      </c>
      <c r="D14" s="516">
        <v>244.35606983567621</v>
      </c>
      <c r="E14" s="492">
        <v>102.29296631422221</v>
      </c>
      <c r="F14" s="493">
        <v>129421.65</v>
      </c>
      <c r="G14" s="516">
        <v>993</v>
      </c>
      <c r="H14" s="492">
        <v>11</v>
      </c>
      <c r="I14" s="492">
        <v>9282.9</v>
      </c>
      <c r="J14" s="492">
        <v>11983</v>
      </c>
      <c r="K14" s="517">
        <v>0</v>
      </c>
      <c r="L14" s="492">
        <v>0</v>
      </c>
      <c r="M14" s="493" t="s">
        <v>118</v>
      </c>
      <c r="N14" s="518">
        <v>152225.07430395758</v>
      </c>
      <c r="O14" s="494">
        <v>6.9962806463809901</v>
      </c>
      <c r="P14" s="494">
        <v>0.4511639077101568</v>
      </c>
      <c r="R14" s="495"/>
      <c r="S14" s="495"/>
    </row>
    <row r="15" spans="1:19" ht="14.5" x14ac:dyDescent="0.35">
      <c r="A15" s="733"/>
      <c r="B15" s="519">
        <v>2022</v>
      </c>
      <c r="C15" s="520">
        <v>218</v>
      </c>
      <c r="D15" s="520">
        <v>309</v>
      </c>
      <c r="E15" s="496">
        <v>147</v>
      </c>
      <c r="F15" s="378">
        <v>112606</v>
      </c>
      <c r="G15" s="520">
        <v>382</v>
      </c>
      <c r="H15" s="496">
        <v>13</v>
      </c>
      <c r="I15" s="521">
        <v>6466</v>
      </c>
      <c r="J15" s="378">
        <v>18105</v>
      </c>
      <c r="K15" s="520">
        <v>0</v>
      </c>
      <c r="L15" s="496">
        <v>0</v>
      </c>
      <c r="M15" s="409" t="s">
        <v>118</v>
      </c>
      <c r="N15" s="521">
        <v>138245</v>
      </c>
      <c r="O15" s="497">
        <v>6.97</v>
      </c>
      <c r="P15" s="497">
        <v>0.36</v>
      </c>
      <c r="R15" s="495"/>
      <c r="S15" s="495"/>
    </row>
    <row r="16" spans="1:19" ht="14.5" x14ac:dyDescent="0.35">
      <c r="A16" s="733"/>
      <c r="B16" s="519">
        <v>2021</v>
      </c>
      <c r="C16" s="520">
        <v>259.39999999999998</v>
      </c>
      <c r="D16" s="520">
        <v>106</v>
      </c>
      <c r="E16" s="496">
        <v>262</v>
      </c>
      <c r="F16" s="378">
        <v>112393</v>
      </c>
      <c r="G16" s="520">
        <v>581</v>
      </c>
      <c r="H16" s="496">
        <v>12</v>
      </c>
      <c r="I16" s="521">
        <v>3195</v>
      </c>
      <c r="J16" s="378">
        <v>8934</v>
      </c>
      <c r="K16" s="520">
        <v>0</v>
      </c>
      <c r="L16" s="496">
        <v>0</v>
      </c>
      <c r="M16" s="409" t="s">
        <v>118</v>
      </c>
      <c r="N16" s="521">
        <v>125742</v>
      </c>
      <c r="O16" s="497">
        <v>6.41</v>
      </c>
      <c r="P16" s="497">
        <v>0.19</v>
      </c>
      <c r="Q16" s="502"/>
      <c r="R16" s="495"/>
      <c r="S16" s="495"/>
    </row>
    <row r="17" spans="1:19" ht="14.5" x14ac:dyDescent="0.35">
      <c r="A17" s="733"/>
      <c r="B17" s="522">
        <v>2020</v>
      </c>
      <c r="C17" s="523">
        <v>281</v>
      </c>
      <c r="D17" s="523">
        <v>97</v>
      </c>
      <c r="E17" s="524">
        <v>624</v>
      </c>
      <c r="F17" s="374" t="s">
        <v>118</v>
      </c>
      <c r="G17" s="523">
        <v>610</v>
      </c>
      <c r="H17" s="524">
        <v>19</v>
      </c>
      <c r="I17" s="525">
        <v>4814</v>
      </c>
      <c r="J17" s="374" t="s">
        <v>118</v>
      </c>
      <c r="K17" s="523">
        <v>500</v>
      </c>
      <c r="L17" s="524">
        <v>303</v>
      </c>
      <c r="M17" s="404" t="s">
        <v>118</v>
      </c>
      <c r="N17" s="525">
        <v>7246</v>
      </c>
      <c r="O17" s="500" t="s">
        <v>118</v>
      </c>
      <c r="P17" s="526">
        <v>0.31960327902034208</v>
      </c>
      <c r="Q17" s="502"/>
      <c r="R17" s="495"/>
      <c r="S17" s="495"/>
    </row>
    <row r="18" spans="1:19" ht="14.5" x14ac:dyDescent="0.35">
      <c r="A18" s="733"/>
      <c r="B18" s="522">
        <v>2019</v>
      </c>
      <c r="C18" s="523">
        <v>374</v>
      </c>
      <c r="D18" s="523">
        <v>194</v>
      </c>
      <c r="E18" s="524">
        <v>765</v>
      </c>
      <c r="F18" s="374" t="s">
        <v>118</v>
      </c>
      <c r="G18" s="523">
        <v>860</v>
      </c>
      <c r="H18" s="524">
        <v>23</v>
      </c>
      <c r="I18" s="525">
        <v>14138</v>
      </c>
      <c r="J18" s="374" t="s">
        <v>118</v>
      </c>
      <c r="K18" s="523">
        <v>553</v>
      </c>
      <c r="L18" s="524">
        <v>160</v>
      </c>
      <c r="M18" s="404" t="s">
        <v>118</v>
      </c>
      <c r="N18" s="525">
        <v>17067</v>
      </c>
      <c r="O18" s="500" t="s">
        <v>118</v>
      </c>
      <c r="P18" s="526">
        <v>0.83781240196591023</v>
      </c>
      <c r="Q18" s="502"/>
      <c r="R18" s="495"/>
      <c r="S18" s="495"/>
    </row>
    <row r="19" spans="1:19" ht="14.5" x14ac:dyDescent="0.35">
      <c r="A19" s="743"/>
      <c r="B19" s="498">
        <v>2015</v>
      </c>
      <c r="C19" s="431">
        <v>284</v>
      </c>
      <c r="D19" s="431" t="s">
        <v>118</v>
      </c>
      <c r="E19" s="500">
        <v>2195</v>
      </c>
      <c r="F19" s="432" t="s">
        <v>118</v>
      </c>
      <c r="G19" s="431" t="s">
        <v>118</v>
      </c>
      <c r="H19" s="500" t="s">
        <v>118</v>
      </c>
      <c r="I19" s="432" t="s">
        <v>118</v>
      </c>
      <c r="J19" s="432" t="s">
        <v>118</v>
      </c>
      <c r="K19" s="431">
        <v>458</v>
      </c>
      <c r="L19" s="500" t="s">
        <v>118</v>
      </c>
      <c r="M19" s="500" t="s">
        <v>118</v>
      </c>
      <c r="N19" s="432">
        <v>2937</v>
      </c>
      <c r="O19" s="500" t="s">
        <v>118</v>
      </c>
      <c r="P19" s="501">
        <v>0.17383841373187334</v>
      </c>
      <c r="Q19" s="502"/>
      <c r="R19" s="495"/>
      <c r="S19" s="495"/>
    </row>
    <row r="20" spans="1:19" ht="14.5" x14ac:dyDescent="0.35">
      <c r="A20" s="747" t="s">
        <v>241</v>
      </c>
      <c r="B20" s="515" t="s">
        <v>111</v>
      </c>
      <c r="C20" s="516">
        <v>521.14544295971666</v>
      </c>
      <c r="D20" s="516">
        <v>38.516762275456273</v>
      </c>
      <c r="E20" s="492">
        <v>0</v>
      </c>
      <c r="F20" s="518">
        <v>83193.259999999995</v>
      </c>
      <c r="G20" s="516">
        <v>519</v>
      </c>
      <c r="H20" s="492">
        <v>8</v>
      </c>
      <c r="I20" s="518">
        <v>1449.9</v>
      </c>
      <c r="J20" s="518">
        <v>3851.4</v>
      </c>
      <c r="K20" s="517">
        <v>0</v>
      </c>
      <c r="L20" s="492">
        <v>15</v>
      </c>
      <c r="M20" s="493" t="s">
        <v>118</v>
      </c>
      <c r="N20" s="518">
        <v>89596.222205235157</v>
      </c>
      <c r="O20" s="494">
        <v>11.517704358559604</v>
      </c>
      <c r="P20" s="494">
        <v>0.25833168855060712</v>
      </c>
      <c r="R20" s="495"/>
    </row>
    <row r="21" spans="1:19" ht="14.5" x14ac:dyDescent="0.35">
      <c r="A21" s="733"/>
      <c r="B21" s="519">
        <v>2022</v>
      </c>
      <c r="C21" s="521">
        <v>1213</v>
      </c>
      <c r="D21" s="520">
        <v>179</v>
      </c>
      <c r="E21" s="496">
        <v>0</v>
      </c>
      <c r="F21" s="378">
        <v>85722</v>
      </c>
      <c r="G21" s="520">
        <v>781</v>
      </c>
      <c r="H21" s="496">
        <v>8</v>
      </c>
      <c r="I21" s="521">
        <v>1082</v>
      </c>
      <c r="J21" s="378">
        <v>3328</v>
      </c>
      <c r="K21" s="520">
        <v>93</v>
      </c>
      <c r="L21" s="496">
        <v>647</v>
      </c>
      <c r="M21" s="409" t="s">
        <v>118</v>
      </c>
      <c r="N21" s="521">
        <v>93053</v>
      </c>
      <c r="O21" s="497">
        <v>12.51</v>
      </c>
      <c r="P21" s="497">
        <v>0.35</v>
      </c>
      <c r="R21" s="495"/>
    </row>
    <row r="22" spans="1:19" ht="14.5" x14ac:dyDescent="0.35">
      <c r="A22" s="733"/>
      <c r="B22" s="519">
        <v>2021</v>
      </c>
      <c r="C22" s="521">
        <v>1724.2</v>
      </c>
      <c r="D22" s="520">
        <v>198</v>
      </c>
      <c r="E22" s="496">
        <v>0</v>
      </c>
      <c r="F22" s="378">
        <v>85144</v>
      </c>
      <c r="G22" s="521">
        <v>1022</v>
      </c>
      <c r="H22" s="496">
        <v>15</v>
      </c>
      <c r="I22" s="521">
        <v>419</v>
      </c>
      <c r="J22" s="378">
        <v>3730</v>
      </c>
      <c r="K22" s="520">
        <v>58</v>
      </c>
      <c r="L22" s="496">
        <v>0</v>
      </c>
      <c r="M22" s="409" t="s">
        <v>118</v>
      </c>
      <c r="N22" s="521">
        <v>92310</v>
      </c>
      <c r="O22" s="497">
        <v>13.33</v>
      </c>
      <c r="P22" s="497">
        <v>0.35</v>
      </c>
      <c r="R22" s="495"/>
    </row>
    <row r="23" spans="1:19" ht="14.5" x14ac:dyDescent="0.35">
      <c r="A23" s="733"/>
      <c r="B23" s="522">
        <v>2020</v>
      </c>
      <c r="C23" s="525">
        <v>1468</v>
      </c>
      <c r="D23" s="523">
        <v>73</v>
      </c>
      <c r="E23" s="524">
        <v>0</v>
      </c>
      <c r="F23" s="374" t="s">
        <v>118</v>
      </c>
      <c r="G23" s="523">
        <v>741</v>
      </c>
      <c r="H23" s="524">
        <v>10</v>
      </c>
      <c r="I23" s="525">
        <v>782</v>
      </c>
      <c r="J23" s="374" t="s">
        <v>118</v>
      </c>
      <c r="K23" s="523">
        <v>119</v>
      </c>
      <c r="L23" s="524">
        <v>3</v>
      </c>
      <c r="M23" s="404" t="s">
        <v>118</v>
      </c>
      <c r="N23" s="525">
        <v>3196</v>
      </c>
      <c r="O23" s="500" t="s">
        <v>118</v>
      </c>
      <c r="P23" s="526">
        <v>0.36743906108937707</v>
      </c>
      <c r="R23" s="495"/>
    </row>
    <row r="24" spans="1:19" ht="14.5" x14ac:dyDescent="0.35">
      <c r="A24" s="733"/>
      <c r="B24" s="522">
        <v>2019</v>
      </c>
      <c r="C24" s="525">
        <v>1696</v>
      </c>
      <c r="D24" s="523">
        <v>33</v>
      </c>
      <c r="E24" s="524">
        <v>0</v>
      </c>
      <c r="F24" s="374" t="s">
        <v>118</v>
      </c>
      <c r="G24" s="523">
        <v>959</v>
      </c>
      <c r="H24" s="524">
        <v>20</v>
      </c>
      <c r="I24" s="525">
        <v>3528</v>
      </c>
      <c r="J24" s="374" t="s">
        <v>118</v>
      </c>
      <c r="K24" s="523">
        <v>128</v>
      </c>
      <c r="L24" s="524">
        <v>10</v>
      </c>
      <c r="M24" s="404" t="s">
        <v>118</v>
      </c>
      <c r="N24" s="525">
        <v>6374</v>
      </c>
      <c r="O24" s="500" t="s">
        <v>118</v>
      </c>
      <c r="P24" s="526">
        <v>0.85408406026962724</v>
      </c>
      <c r="R24" s="495"/>
    </row>
    <row r="25" spans="1:19" ht="14.5" x14ac:dyDescent="0.35">
      <c r="A25" s="743"/>
      <c r="B25" s="498">
        <v>2015</v>
      </c>
      <c r="C25" s="432">
        <v>1067</v>
      </c>
      <c r="D25" s="431" t="s">
        <v>118</v>
      </c>
      <c r="E25" s="500">
        <v>1844</v>
      </c>
      <c r="F25" s="432" t="s">
        <v>118</v>
      </c>
      <c r="G25" s="431" t="s">
        <v>118</v>
      </c>
      <c r="H25" s="500" t="s">
        <v>118</v>
      </c>
      <c r="I25" s="432" t="s">
        <v>118</v>
      </c>
      <c r="J25" s="432" t="s">
        <v>118</v>
      </c>
      <c r="K25" s="431">
        <v>332</v>
      </c>
      <c r="L25" s="500" t="s">
        <v>118</v>
      </c>
      <c r="M25" s="500" t="s">
        <v>118</v>
      </c>
      <c r="N25" s="432">
        <v>3243</v>
      </c>
      <c r="O25" s="500" t="s">
        <v>118</v>
      </c>
      <c r="P25" s="501">
        <v>0.79582822085889571</v>
      </c>
      <c r="Q25" s="502"/>
      <c r="R25" s="495"/>
    </row>
    <row r="26" spans="1:19" ht="14.5" outlineLevel="1" x14ac:dyDescent="0.35">
      <c r="A26" s="744" t="s">
        <v>262</v>
      </c>
      <c r="B26" s="515" t="s">
        <v>111</v>
      </c>
      <c r="C26" s="516">
        <v>22.48834317157392</v>
      </c>
      <c r="D26" s="516">
        <v>37.452347539252358</v>
      </c>
      <c r="E26" s="492">
        <v>76.934398971000007</v>
      </c>
      <c r="F26" s="518">
        <v>17589.509999999998</v>
      </c>
      <c r="G26" s="516">
        <v>228</v>
      </c>
      <c r="H26" s="492">
        <v>2</v>
      </c>
      <c r="I26" s="518">
        <v>1931</v>
      </c>
      <c r="J26" s="518">
        <v>2093.9</v>
      </c>
      <c r="K26" s="517">
        <v>0</v>
      </c>
      <c r="L26" s="492">
        <v>164</v>
      </c>
      <c r="M26" s="493" t="s">
        <v>118</v>
      </c>
      <c r="N26" s="518">
        <v>22145.285089681827</v>
      </c>
      <c r="O26" s="494">
        <v>5.7400946318511732</v>
      </c>
      <c r="P26" s="494">
        <v>0.53599665362411264</v>
      </c>
      <c r="R26" s="495"/>
    </row>
    <row r="27" spans="1:19" ht="14.5" outlineLevel="1" x14ac:dyDescent="0.35">
      <c r="A27" s="744"/>
      <c r="B27" s="519">
        <v>2022</v>
      </c>
      <c r="C27" s="520">
        <v>25</v>
      </c>
      <c r="D27" s="520">
        <v>17.8</v>
      </c>
      <c r="E27" s="496">
        <v>171</v>
      </c>
      <c r="F27" s="378">
        <v>19489</v>
      </c>
      <c r="G27" s="520">
        <v>265</v>
      </c>
      <c r="H27" s="496">
        <v>1</v>
      </c>
      <c r="I27" s="521">
        <v>2089</v>
      </c>
      <c r="J27" s="378">
        <v>2967</v>
      </c>
      <c r="K27" s="520">
        <v>0</v>
      </c>
      <c r="L27" s="496">
        <v>52</v>
      </c>
      <c r="M27" s="409" t="s">
        <v>118</v>
      </c>
      <c r="N27" s="521">
        <v>25076.799999999999</v>
      </c>
      <c r="O27" s="497">
        <v>6.6446210916799151</v>
      </c>
      <c r="P27" s="497">
        <v>0.6101748807631161</v>
      </c>
      <c r="R27" s="495"/>
    </row>
    <row r="28" spans="1:19" ht="14.5" outlineLevel="1" x14ac:dyDescent="0.35">
      <c r="A28" s="744"/>
      <c r="B28" s="519">
        <v>2021</v>
      </c>
      <c r="C28" s="520">
        <v>19.2</v>
      </c>
      <c r="D28" s="520">
        <v>8</v>
      </c>
      <c r="E28" s="496">
        <v>256</v>
      </c>
      <c r="F28" s="378">
        <v>17227</v>
      </c>
      <c r="G28" s="520">
        <v>255</v>
      </c>
      <c r="H28" s="496">
        <v>2</v>
      </c>
      <c r="I28" s="521">
        <v>1374</v>
      </c>
      <c r="J28" s="378">
        <v>1649</v>
      </c>
      <c r="K28" s="520">
        <v>0</v>
      </c>
      <c r="L28" s="496">
        <v>5</v>
      </c>
      <c r="M28" s="409" t="s">
        <v>118</v>
      </c>
      <c r="N28" s="521">
        <v>20794</v>
      </c>
      <c r="O28" s="497">
        <v>6.0171296296296299</v>
      </c>
      <c r="P28" s="497">
        <v>0.47951388888888891</v>
      </c>
      <c r="Q28" s="502"/>
      <c r="R28" s="495"/>
    </row>
    <row r="29" spans="1:19" ht="14.5" outlineLevel="1" x14ac:dyDescent="0.35">
      <c r="A29" s="744"/>
      <c r="B29" s="522">
        <v>2020</v>
      </c>
      <c r="C29" s="523">
        <v>24</v>
      </c>
      <c r="D29" s="523">
        <v>8</v>
      </c>
      <c r="E29" s="524">
        <v>407</v>
      </c>
      <c r="F29" s="374" t="s">
        <v>118</v>
      </c>
      <c r="G29" s="523">
        <v>208</v>
      </c>
      <c r="H29" s="524">
        <v>4</v>
      </c>
      <c r="I29" s="525">
        <v>2797</v>
      </c>
      <c r="J29" s="374" t="s">
        <v>118</v>
      </c>
      <c r="K29" s="523">
        <v>0</v>
      </c>
      <c r="L29" s="524">
        <v>4</v>
      </c>
      <c r="M29" s="404" t="s">
        <v>118</v>
      </c>
      <c r="N29" s="525">
        <v>3451</v>
      </c>
      <c r="O29" s="500" t="s">
        <v>118</v>
      </c>
      <c r="P29" s="526">
        <v>1.0043451272501551</v>
      </c>
      <c r="Q29" s="502"/>
      <c r="R29" s="495"/>
    </row>
    <row r="30" spans="1:19" ht="14.5" outlineLevel="1" x14ac:dyDescent="0.35">
      <c r="A30" s="744"/>
      <c r="B30" s="522">
        <v>2019</v>
      </c>
      <c r="C30" s="523">
        <v>18</v>
      </c>
      <c r="D30" s="523">
        <v>5</v>
      </c>
      <c r="E30" s="524">
        <v>377</v>
      </c>
      <c r="F30" s="374" t="s">
        <v>118</v>
      </c>
      <c r="G30" s="523">
        <v>125</v>
      </c>
      <c r="H30" s="524">
        <v>2</v>
      </c>
      <c r="I30" s="525">
        <v>6605</v>
      </c>
      <c r="J30" s="374" t="s">
        <v>118</v>
      </c>
      <c r="K30" s="523">
        <v>248</v>
      </c>
      <c r="L30" s="524">
        <v>6</v>
      </c>
      <c r="M30" s="404" t="s">
        <v>118</v>
      </c>
      <c r="N30" s="525">
        <v>7387</v>
      </c>
      <c r="O30" s="500" t="s">
        <v>118</v>
      </c>
      <c r="P30" s="526">
        <v>2.4561462919065358</v>
      </c>
      <c r="Q30" s="502"/>
      <c r="R30" s="495"/>
    </row>
    <row r="31" spans="1:19" ht="14.5" outlineLevel="1" x14ac:dyDescent="0.35">
      <c r="A31" s="745"/>
      <c r="B31" s="498">
        <v>2015</v>
      </c>
      <c r="C31" s="431">
        <v>0</v>
      </c>
      <c r="D31" s="431" t="s">
        <v>118</v>
      </c>
      <c r="E31" s="500">
        <v>358</v>
      </c>
      <c r="F31" s="432" t="s">
        <v>118</v>
      </c>
      <c r="G31" s="431" t="s">
        <v>118</v>
      </c>
      <c r="H31" s="500" t="s">
        <v>118</v>
      </c>
      <c r="I31" s="432" t="s">
        <v>118</v>
      </c>
      <c r="J31" s="432" t="s">
        <v>118</v>
      </c>
      <c r="K31" s="431">
        <v>0</v>
      </c>
      <c r="L31" s="500" t="s">
        <v>118</v>
      </c>
      <c r="M31" s="500" t="s">
        <v>118</v>
      </c>
      <c r="N31" s="432">
        <v>358</v>
      </c>
      <c r="O31" s="500" t="s">
        <v>118</v>
      </c>
      <c r="P31" s="501">
        <v>0.18911780243000528</v>
      </c>
      <c r="Q31" s="502"/>
      <c r="R31" s="495"/>
    </row>
    <row r="32" spans="1:19" ht="14.5" outlineLevel="1" x14ac:dyDescent="0.35">
      <c r="A32" s="744" t="s">
        <v>263</v>
      </c>
      <c r="B32" s="515" t="s">
        <v>111</v>
      </c>
      <c r="C32" s="516">
        <v>137.6203968244169</v>
      </c>
      <c r="D32" s="516">
        <v>11.623613777350375</v>
      </c>
      <c r="E32" s="492">
        <v>0</v>
      </c>
      <c r="F32" s="527">
        <v>15186.65</v>
      </c>
      <c r="G32" s="516">
        <v>66</v>
      </c>
      <c r="H32" s="492">
        <v>1</v>
      </c>
      <c r="I32" s="518">
        <v>1660.2</v>
      </c>
      <c r="J32" s="527">
        <v>2211.4</v>
      </c>
      <c r="K32" s="517">
        <v>32</v>
      </c>
      <c r="L32" s="492">
        <v>4</v>
      </c>
      <c r="M32" s="493" t="s">
        <v>118</v>
      </c>
      <c r="N32" s="518">
        <v>19310.494010601768</v>
      </c>
      <c r="O32" s="494">
        <v>4.4752013929552188</v>
      </c>
      <c r="P32" s="494">
        <v>0.42675411601431457</v>
      </c>
      <c r="R32" s="495"/>
    </row>
    <row r="33" spans="1:18" ht="14.5" outlineLevel="1" x14ac:dyDescent="0.35">
      <c r="A33" s="744"/>
      <c r="B33" s="519">
        <v>2022</v>
      </c>
      <c r="C33" s="520">
        <v>211</v>
      </c>
      <c r="D33" s="520">
        <v>29</v>
      </c>
      <c r="E33" s="496">
        <v>0</v>
      </c>
      <c r="F33" s="378">
        <v>6345</v>
      </c>
      <c r="G33" s="520">
        <v>153</v>
      </c>
      <c r="H33" s="496">
        <v>2</v>
      </c>
      <c r="I33" s="521">
        <v>872.1</v>
      </c>
      <c r="J33" s="378">
        <v>873</v>
      </c>
      <c r="K33" s="520">
        <v>28</v>
      </c>
      <c r="L33" s="496">
        <v>0</v>
      </c>
      <c r="M33" s="409" t="s">
        <v>118</v>
      </c>
      <c r="N33" s="521">
        <v>8513</v>
      </c>
      <c r="O33" s="497">
        <v>7.6685585585585585</v>
      </c>
      <c r="P33" s="497">
        <v>1.027117117117117</v>
      </c>
      <c r="R33" s="495"/>
    </row>
    <row r="34" spans="1:18" ht="14.5" outlineLevel="1" x14ac:dyDescent="0.35">
      <c r="A34" s="744"/>
      <c r="B34" s="519">
        <v>2021</v>
      </c>
      <c r="C34" s="520">
        <v>237.5</v>
      </c>
      <c r="D34" s="520">
        <v>13</v>
      </c>
      <c r="E34" s="496">
        <v>0</v>
      </c>
      <c r="F34" s="378">
        <v>5975</v>
      </c>
      <c r="G34" s="520">
        <v>160</v>
      </c>
      <c r="H34" s="496">
        <v>2</v>
      </c>
      <c r="I34" s="521">
        <v>376</v>
      </c>
      <c r="J34" s="378">
        <v>507</v>
      </c>
      <c r="K34" s="520">
        <v>13</v>
      </c>
      <c r="L34" s="496">
        <v>3</v>
      </c>
      <c r="M34" s="409" t="s">
        <v>118</v>
      </c>
      <c r="N34" s="521">
        <v>7287</v>
      </c>
      <c r="O34" s="497">
        <v>6.8546566321730946</v>
      </c>
      <c r="P34" s="497">
        <v>0.6015992474129821</v>
      </c>
      <c r="Q34" s="502"/>
      <c r="R34" s="495"/>
    </row>
    <row r="35" spans="1:18" ht="14.5" outlineLevel="1" x14ac:dyDescent="0.35">
      <c r="A35" s="744"/>
      <c r="B35" s="522">
        <v>2020</v>
      </c>
      <c r="C35" s="523">
        <v>209</v>
      </c>
      <c r="D35" s="523">
        <v>7</v>
      </c>
      <c r="E35" s="524">
        <v>0</v>
      </c>
      <c r="F35" s="374" t="s">
        <v>118</v>
      </c>
      <c r="G35" s="523">
        <v>87</v>
      </c>
      <c r="H35" s="524">
        <v>2</v>
      </c>
      <c r="I35" s="525">
        <v>539</v>
      </c>
      <c r="J35" s="374" t="s">
        <v>118</v>
      </c>
      <c r="K35" s="523">
        <v>85</v>
      </c>
      <c r="L35" s="524">
        <v>9</v>
      </c>
      <c r="M35" s="404" t="s">
        <v>118</v>
      </c>
      <c r="N35" s="525">
        <v>939</v>
      </c>
      <c r="O35" s="500" t="s">
        <v>118</v>
      </c>
      <c r="P35" s="526">
        <v>0.81951219512195117</v>
      </c>
      <c r="Q35" s="502"/>
      <c r="R35" s="495"/>
    </row>
    <row r="36" spans="1:18" ht="14.5" outlineLevel="1" x14ac:dyDescent="0.35">
      <c r="A36" s="744"/>
      <c r="B36" s="522">
        <v>2019</v>
      </c>
      <c r="C36" s="523">
        <v>312</v>
      </c>
      <c r="D36" s="523">
        <v>9</v>
      </c>
      <c r="E36" s="524">
        <v>365</v>
      </c>
      <c r="F36" s="374" t="s">
        <v>118</v>
      </c>
      <c r="G36" s="523">
        <v>111</v>
      </c>
      <c r="H36" s="524">
        <v>2</v>
      </c>
      <c r="I36" s="525">
        <v>1152</v>
      </c>
      <c r="J36" s="374" t="s">
        <v>118</v>
      </c>
      <c r="K36" s="523">
        <v>86</v>
      </c>
      <c r="L36" s="524">
        <v>8</v>
      </c>
      <c r="M36" s="404" t="s">
        <v>118</v>
      </c>
      <c r="N36" s="525">
        <v>2045</v>
      </c>
      <c r="O36" s="500" t="s">
        <v>118</v>
      </c>
      <c r="P36" s="526">
        <v>1.86977648202138</v>
      </c>
      <c r="Q36" s="502"/>
      <c r="R36" s="495"/>
    </row>
    <row r="37" spans="1:18" ht="14.5" outlineLevel="1" x14ac:dyDescent="0.35">
      <c r="A37" s="745"/>
      <c r="B37" s="498">
        <v>2015</v>
      </c>
      <c r="C37" s="431">
        <v>190</v>
      </c>
      <c r="D37" s="431" t="s">
        <v>118</v>
      </c>
      <c r="E37" s="500">
        <v>60</v>
      </c>
      <c r="F37" s="432" t="s">
        <v>118</v>
      </c>
      <c r="G37" s="431" t="s">
        <v>118</v>
      </c>
      <c r="H37" s="500" t="s">
        <v>118</v>
      </c>
      <c r="I37" s="432" t="s">
        <v>118</v>
      </c>
      <c r="J37" s="432" t="s">
        <v>118</v>
      </c>
      <c r="K37" s="431">
        <v>0</v>
      </c>
      <c r="L37" s="500" t="s">
        <v>118</v>
      </c>
      <c r="M37" s="500" t="s">
        <v>118</v>
      </c>
      <c r="N37" s="431">
        <v>250</v>
      </c>
      <c r="O37" s="500" t="s">
        <v>118</v>
      </c>
      <c r="P37" s="501">
        <v>0.24606299212598426</v>
      </c>
      <c r="Q37" s="502"/>
      <c r="R37" s="495"/>
    </row>
    <row r="38" spans="1:18" ht="14.5" outlineLevel="1" x14ac:dyDescent="0.35">
      <c r="A38" s="744" t="s">
        <v>264</v>
      </c>
      <c r="B38" s="515" t="s">
        <v>111</v>
      </c>
      <c r="C38" s="516">
        <v>0</v>
      </c>
      <c r="D38" s="516">
        <v>0.99161889270916725</v>
      </c>
      <c r="E38" s="492">
        <v>6.6768363629999996</v>
      </c>
      <c r="F38" s="527">
        <v>0</v>
      </c>
      <c r="G38" s="516">
        <v>7</v>
      </c>
      <c r="H38" s="492">
        <v>0</v>
      </c>
      <c r="I38" s="518">
        <v>49.602000266648396</v>
      </c>
      <c r="J38" s="528">
        <v>57.9</v>
      </c>
      <c r="K38" s="517">
        <v>0</v>
      </c>
      <c r="L38" s="492">
        <v>0</v>
      </c>
      <c r="M38" s="493" t="s">
        <v>118</v>
      </c>
      <c r="N38" s="516">
        <v>122.17045552235757</v>
      </c>
      <c r="O38" s="494">
        <v>1.081154473649182</v>
      </c>
      <c r="P38" s="494">
        <v>0.50681819046334131</v>
      </c>
      <c r="R38" s="495"/>
    </row>
    <row r="39" spans="1:18" ht="14.5" outlineLevel="1" x14ac:dyDescent="0.35">
      <c r="A39" s="744"/>
      <c r="B39" s="519">
        <v>2022</v>
      </c>
      <c r="C39" s="520">
        <v>0</v>
      </c>
      <c r="D39" s="520">
        <v>0.6</v>
      </c>
      <c r="E39" s="496">
        <v>8</v>
      </c>
      <c r="F39" s="378">
        <v>0</v>
      </c>
      <c r="G39" s="520">
        <v>11</v>
      </c>
      <c r="H39" s="496">
        <v>0</v>
      </c>
      <c r="I39" s="521">
        <v>30.3</v>
      </c>
      <c r="J39" s="436">
        <v>72</v>
      </c>
      <c r="K39" s="520">
        <v>0</v>
      </c>
      <c r="L39" s="496">
        <v>0</v>
      </c>
      <c r="M39" s="409" t="s">
        <v>118</v>
      </c>
      <c r="N39" s="521">
        <v>121.9</v>
      </c>
      <c r="O39" s="497">
        <v>1.325</v>
      </c>
      <c r="P39" s="497">
        <v>0.42282608695652174</v>
      </c>
      <c r="R39" s="495"/>
    </row>
    <row r="40" spans="1:18" ht="14.5" outlineLevel="1" x14ac:dyDescent="0.35">
      <c r="A40" s="744"/>
      <c r="B40" s="519">
        <v>2021</v>
      </c>
      <c r="C40" s="520">
        <v>0</v>
      </c>
      <c r="D40" s="520">
        <v>0</v>
      </c>
      <c r="E40" s="496">
        <v>6</v>
      </c>
      <c r="F40" s="378">
        <v>0</v>
      </c>
      <c r="G40" s="520">
        <v>6</v>
      </c>
      <c r="H40" s="496">
        <v>0</v>
      </c>
      <c r="I40" s="521">
        <v>11</v>
      </c>
      <c r="J40" s="436">
        <v>31</v>
      </c>
      <c r="K40" s="520">
        <v>0</v>
      </c>
      <c r="L40" s="496">
        <v>0</v>
      </c>
      <c r="M40" s="409" t="s">
        <v>118</v>
      </c>
      <c r="N40" s="521">
        <v>53</v>
      </c>
      <c r="O40" s="497">
        <v>0.83076923076923082</v>
      </c>
      <c r="P40" s="497">
        <v>0.26153846153846155</v>
      </c>
      <c r="R40" s="495"/>
    </row>
    <row r="41" spans="1:18" ht="14.5" outlineLevel="1" x14ac:dyDescent="0.35">
      <c r="A41" s="744"/>
      <c r="B41" s="522">
        <v>2020</v>
      </c>
      <c r="C41" s="523">
        <v>0</v>
      </c>
      <c r="D41" s="523">
        <v>0</v>
      </c>
      <c r="E41" s="524">
        <v>6</v>
      </c>
      <c r="F41" s="374" t="s">
        <v>118</v>
      </c>
      <c r="G41" s="523">
        <v>2</v>
      </c>
      <c r="H41" s="524">
        <v>0</v>
      </c>
      <c r="I41" s="525">
        <v>13</v>
      </c>
      <c r="J41" s="429" t="s">
        <v>118</v>
      </c>
      <c r="K41" s="523">
        <v>0</v>
      </c>
      <c r="L41" s="524">
        <v>0</v>
      </c>
      <c r="M41" s="404" t="s">
        <v>118</v>
      </c>
      <c r="N41" s="525">
        <v>22</v>
      </c>
      <c r="O41" s="500" t="s">
        <v>118</v>
      </c>
      <c r="P41" s="526">
        <v>0.34545454545454546</v>
      </c>
      <c r="R41" s="495"/>
    </row>
    <row r="42" spans="1:18" ht="14.5" outlineLevel="1" x14ac:dyDescent="0.35">
      <c r="A42" s="744"/>
      <c r="B42" s="522">
        <v>2019</v>
      </c>
      <c r="C42" s="523">
        <v>0</v>
      </c>
      <c r="D42" s="523">
        <v>0</v>
      </c>
      <c r="E42" s="524">
        <v>15</v>
      </c>
      <c r="F42" s="374" t="s">
        <v>118</v>
      </c>
      <c r="G42" s="523">
        <v>4</v>
      </c>
      <c r="H42" s="524">
        <v>0</v>
      </c>
      <c r="I42" s="525">
        <v>32</v>
      </c>
      <c r="J42" s="429" t="s">
        <v>118</v>
      </c>
      <c r="K42" s="523">
        <v>0</v>
      </c>
      <c r="L42" s="524">
        <v>0</v>
      </c>
      <c r="M42" s="404" t="s">
        <v>118</v>
      </c>
      <c r="N42" s="525">
        <v>51</v>
      </c>
      <c r="O42" s="500" t="s">
        <v>118</v>
      </c>
      <c r="P42" s="526">
        <v>1.0217391304347827</v>
      </c>
      <c r="R42" s="495"/>
    </row>
    <row r="43" spans="1:18" ht="14.5" outlineLevel="1" x14ac:dyDescent="0.35">
      <c r="A43" s="745"/>
      <c r="B43" s="498">
        <v>2015</v>
      </c>
      <c r="C43" s="431" t="s">
        <v>118</v>
      </c>
      <c r="D43" s="431" t="s">
        <v>118</v>
      </c>
      <c r="E43" s="500" t="s">
        <v>118</v>
      </c>
      <c r="F43" s="432" t="s">
        <v>118</v>
      </c>
      <c r="G43" s="431" t="s">
        <v>118</v>
      </c>
      <c r="H43" s="500" t="s">
        <v>118</v>
      </c>
      <c r="I43" s="432" t="s">
        <v>118</v>
      </c>
      <c r="J43" s="431" t="s">
        <v>118</v>
      </c>
      <c r="K43" s="431">
        <v>0</v>
      </c>
      <c r="L43" s="500" t="s">
        <v>118</v>
      </c>
      <c r="M43" s="500" t="s">
        <v>118</v>
      </c>
      <c r="N43" s="524">
        <v>0</v>
      </c>
      <c r="O43" s="500" t="s">
        <v>118</v>
      </c>
      <c r="P43" s="501" t="s">
        <v>118</v>
      </c>
      <c r="R43" s="495"/>
    </row>
    <row r="44" spans="1:18" ht="14.5" outlineLevel="1" x14ac:dyDescent="0.35">
      <c r="A44" s="744" t="s">
        <v>101</v>
      </c>
      <c r="B44" s="515" t="s">
        <v>111</v>
      </c>
      <c r="C44" s="516">
        <v>0</v>
      </c>
      <c r="D44" s="516">
        <v>20.323216920641414</v>
      </c>
      <c r="E44" s="492">
        <v>0</v>
      </c>
      <c r="F44" s="527">
        <v>6287.4255005427067</v>
      </c>
      <c r="G44" s="516">
        <v>115</v>
      </c>
      <c r="H44" s="492">
        <v>1</v>
      </c>
      <c r="I44" s="518">
        <v>763.9</v>
      </c>
      <c r="J44" s="527">
        <v>2231.9</v>
      </c>
      <c r="K44" s="517">
        <v>0</v>
      </c>
      <c r="L44" s="492">
        <v>1</v>
      </c>
      <c r="M44" s="493" t="s">
        <v>118</v>
      </c>
      <c r="N44" s="529">
        <v>9420.5487174633472</v>
      </c>
      <c r="O44" s="494">
        <v>2.163156995973214</v>
      </c>
      <c r="P44" s="494">
        <v>0.18007421743298307</v>
      </c>
      <c r="R44" s="495"/>
    </row>
    <row r="45" spans="1:18" ht="14.5" outlineLevel="1" x14ac:dyDescent="0.35">
      <c r="A45" s="744"/>
      <c r="B45" s="519">
        <v>2022</v>
      </c>
      <c r="C45" s="520">
        <v>0</v>
      </c>
      <c r="D45" s="520">
        <v>23</v>
      </c>
      <c r="E45" s="496">
        <v>0</v>
      </c>
      <c r="F45" s="378">
        <v>5207</v>
      </c>
      <c r="G45" s="520">
        <v>155</v>
      </c>
      <c r="H45" s="496">
        <v>2</v>
      </c>
      <c r="I45" s="521">
        <v>613.70000000000005</v>
      </c>
      <c r="J45" s="378">
        <v>3314</v>
      </c>
      <c r="K45" s="520">
        <v>0</v>
      </c>
      <c r="L45" s="496">
        <v>0</v>
      </c>
      <c r="M45" s="409" t="s">
        <v>118</v>
      </c>
      <c r="N45" s="530">
        <v>9314.7000000000007</v>
      </c>
      <c r="O45" s="497">
        <v>2.2098932384341641</v>
      </c>
      <c r="P45" s="497">
        <v>0.15105575326215898</v>
      </c>
      <c r="R45" s="495"/>
    </row>
    <row r="46" spans="1:18" ht="14.5" outlineLevel="1" x14ac:dyDescent="0.35">
      <c r="A46" s="744"/>
      <c r="B46" s="519">
        <v>2021</v>
      </c>
      <c r="C46" s="520">
        <v>0</v>
      </c>
      <c r="D46" s="520">
        <v>8</v>
      </c>
      <c r="E46" s="496">
        <v>0</v>
      </c>
      <c r="F46" s="378">
        <v>4346</v>
      </c>
      <c r="G46" s="520">
        <v>171</v>
      </c>
      <c r="H46" s="496">
        <v>1</v>
      </c>
      <c r="I46" s="521">
        <v>192</v>
      </c>
      <c r="J46" s="378">
        <v>1924</v>
      </c>
      <c r="K46" s="520">
        <v>0</v>
      </c>
      <c r="L46" s="496">
        <v>2</v>
      </c>
      <c r="M46" s="409" t="s">
        <v>118</v>
      </c>
      <c r="N46" s="530">
        <v>6645</v>
      </c>
      <c r="O46" s="497">
        <v>1.6478174603174602</v>
      </c>
      <c r="P46" s="497">
        <v>4.96031746031746E-2</v>
      </c>
      <c r="R46" s="495"/>
    </row>
    <row r="47" spans="1:18" ht="14.5" outlineLevel="1" x14ac:dyDescent="0.35">
      <c r="A47" s="744"/>
      <c r="B47" s="522">
        <v>2020</v>
      </c>
      <c r="C47" s="523">
        <v>0</v>
      </c>
      <c r="D47" s="523">
        <v>11</v>
      </c>
      <c r="E47" s="524">
        <v>0</v>
      </c>
      <c r="F47" s="374" t="s">
        <v>118</v>
      </c>
      <c r="G47" s="523">
        <v>155</v>
      </c>
      <c r="H47" s="524">
        <v>2</v>
      </c>
      <c r="I47" s="525">
        <v>469</v>
      </c>
      <c r="J47" s="429" t="s">
        <v>118</v>
      </c>
      <c r="K47" s="523">
        <v>0</v>
      </c>
      <c r="L47" s="524">
        <v>2</v>
      </c>
      <c r="M47" s="404" t="s">
        <v>118</v>
      </c>
      <c r="N47" s="531">
        <v>639</v>
      </c>
      <c r="O47" s="500" t="s">
        <v>118</v>
      </c>
      <c r="P47" s="526">
        <v>0.12003000750187547</v>
      </c>
      <c r="R47" s="495"/>
    </row>
    <row r="48" spans="1:18" ht="14.5" outlineLevel="1" x14ac:dyDescent="0.35">
      <c r="A48" s="744"/>
      <c r="B48" s="522">
        <v>2019</v>
      </c>
      <c r="C48" s="523">
        <v>0</v>
      </c>
      <c r="D48" s="523">
        <v>20</v>
      </c>
      <c r="E48" s="524">
        <v>0</v>
      </c>
      <c r="F48" s="374" t="s">
        <v>118</v>
      </c>
      <c r="G48" s="523">
        <v>293</v>
      </c>
      <c r="H48" s="524">
        <v>4</v>
      </c>
      <c r="I48" s="525">
        <v>1359</v>
      </c>
      <c r="J48" s="429" t="s">
        <v>118</v>
      </c>
      <c r="K48" s="523">
        <v>0</v>
      </c>
      <c r="L48" s="524">
        <v>4</v>
      </c>
      <c r="M48" s="404" t="s">
        <v>118</v>
      </c>
      <c r="N48" s="531">
        <v>1680</v>
      </c>
      <c r="O48" s="500" t="s">
        <v>118</v>
      </c>
      <c r="P48" s="526">
        <v>0.32919551205538317</v>
      </c>
      <c r="R48" s="495"/>
    </row>
    <row r="49" spans="1:18" ht="14.5" outlineLevel="1" x14ac:dyDescent="0.35">
      <c r="A49" s="745"/>
      <c r="B49" s="498">
        <v>2015</v>
      </c>
      <c r="C49" s="431">
        <v>0</v>
      </c>
      <c r="D49" s="431" t="s">
        <v>118</v>
      </c>
      <c r="E49" s="500">
        <v>484</v>
      </c>
      <c r="F49" s="432" t="s">
        <v>118</v>
      </c>
      <c r="G49" s="431" t="s">
        <v>118</v>
      </c>
      <c r="H49" s="500" t="s">
        <v>118</v>
      </c>
      <c r="I49" s="432" t="s">
        <v>118</v>
      </c>
      <c r="J49" s="431" t="s">
        <v>118</v>
      </c>
      <c r="K49" s="431">
        <v>0</v>
      </c>
      <c r="L49" s="500" t="s">
        <v>118</v>
      </c>
      <c r="M49" s="500" t="s">
        <v>118</v>
      </c>
      <c r="N49" s="532">
        <v>484</v>
      </c>
      <c r="O49" s="500" t="s">
        <v>118</v>
      </c>
      <c r="P49" s="501">
        <v>0.17606402328119317</v>
      </c>
      <c r="Q49" s="502"/>
      <c r="R49" s="495"/>
    </row>
    <row r="50" spans="1:18" ht="14.5" outlineLevel="1" x14ac:dyDescent="0.35">
      <c r="A50" s="744" t="s">
        <v>100</v>
      </c>
      <c r="B50" s="515" t="s">
        <v>111</v>
      </c>
      <c r="C50" s="516">
        <v>31.262383194811243</v>
      </c>
      <c r="D50" s="516">
        <v>6.25335376195624</v>
      </c>
      <c r="E50" s="492">
        <v>0</v>
      </c>
      <c r="F50" s="527">
        <v>3046.524927229967</v>
      </c>
      <c r="G50" s="516">
        <v>33</v>
      </c>
      <c r="H50" s="492">
        <v>0</v>
      </c>
      <c r="I50" s="518">
        <v>418.8</v>
      </c>
      <c r="J50" s="528">
        <v>547.79999999999995</v>
      </c>
      <c r="K50" s="517">
        <v>0</v>
      </c>
      <c r="L50" s="492">
        <v>0</v>
      </c>
      <c r="M50" s="493" t="s">
        <v>118</v>
      </c>
      <c r="N50" s="529">
        <v>4083.6406641867343</v>
      </c>
      <c r="O50" s="494">
        <v>3.8200567485376373</v>
      </c>
      <c r="P50" s="494">
        <v>0.42686224224206504</v>
      </c>
      <c r="R50" s="495"/>
    </row>
    <row r="51" spans="1:18" ht="14.5" outlineLevel="1" x14ac:dyDescent="0.35">
      <c r="A51" s="744"/>
      <c r="B51" s="519">
        <v>2022</v>
      </c>
      <c r="C51" s="520">
        <v>14</v>
      </c>
      <c r="D51" s="520">
        <v>5</v>
      </c>
      <c r="E51" s="496">
        <v>0</v>
      </c>
      <c r="F51" s="378">
        <v>2547</v>
      </c>
      <c r="G51" s="520">
        <v>52</v>
      </c>
      <c r="H51" s="496">
        <v>1</v>
      </c>
      <c r="I51" s="521">
        <v>322.10000000000002</v>
      </c>
      <c r="J51" s="436">
        <v>814</v>
      </c>
      <c r="K51" s="520">
        <v>0</v>
      </c>
      <c r="L51" s="496">
        <v>0</v>
      </c>
      <c r="M51" s="409" t="s">
        <v>118</v>
      </c>
      <c r="N51" s="530">
        <v>3755.1</v>
      </c>
      <c r="O51" s="497">
        <v>3.6281159420289852</v>
      </c>
      <c r="P51" s="497">
        <v>0.32956521739130434</v>
      </c>
      <c r="R51" s="495"/>
    </row>
    <row r="52" spans="1:18" ht="14.5" outlineLevel="1" x14ac:dyDescent="0.35">
      <c r="A52" s="744"/>
      <c r="B52" s="519">
        <v>2021</v>
      </c>
      <c r="C52" s="520">
        <v>78.5</v>
      </c>
      <c r="D52" s="520">
        <v>2</v>
      </c>
      <c r="E52" s="496">
        <v>0</v>
      </c>
      <c r="F52" s="378">
        <v>2777</v>
      </c>
      <c r="G52" s="520">
        <v>52</v>
      </c>
      <c r="H52" s="496">
        <v>0</v>
      </c>
      <c r="I52" s="521">
        <v>129</v>
      </c>
      <c r="J52" s="436">
        <v>474</v>
      </c>
      <c r="K52" s="520">
        <v>0</v>
      </c>
      <c r="L52" s="496">
        <v>0</v>
      </c>
      <c r="M52" s="409" t="s">
        <v>118</v>
      </c>
      <c r="N52" s="530">
        <v>3512</v>
      </c>
      <c r="O52" s="497">
        <v>3.5337022132796783</v>
      </c>
      <c r="P52" s="497">
        <v>0.2107645875251509</v>
      </c>
      <c r="R52" s="495"/>
    </row>
    <row r="53" spans="1:18" ht="14.5" outlineLevel="1" x14ac:dyDescent="0.35">
      <c r="A53" s="744"/>
      <c r="B53" s="522">
        <v>2020</v>
      </c>
      <c r="C53" s="523">
        <v>81</v>
      </c>
      <c r="D53" s="523">
        <v>2</v>
      </c>
      <c r="E53" s="524">
        <v>0</v>
      </c>
      <c r="F53" s="374" t="s">
        <v>118</v>
      </c>
      <c r="G53" s="523">
        <v>40</v>
      </c>
      <c r="H53" s="524">
        <v>1</v>
      </c>
      <c r="I53" s="525">
        <v>189</v>
      </c>
      <c r="J53" s="429" t="s">
        <v>118</v>
      </c>
      <c r="K53" s="523">
        <v>0</v>
      </c>
      <c r="L53" s="524">
        <v>0</v>
      </c>
      <c r="M53" s="404" t="s">
        <v>118</v>
      </c>
      <c r="N53" s="523">
        <v>312</v>
      </c>
      <c r="O53" s="500" t="s">
        <v>118</v>
      </c>
      <c r="P53" s="526">
        <v>0.27868852459016391</v>
      </c>
      <c r="R53" s="495"/>
    </row>
    <row r="54" spans="1:18" ht="14.5" outlineLevel="1" x14ac:dyDescent="0.35">
      <c r="A54" s="744"/>
      <c r="B54" s="522">
        <v>2019</v>
      </c>
      <c r="C54" s="523">
        <v>70</v>
      </c>
      <c r="D54" s="523">
        <v>3</v>
      </c>
      <c r="E54" s="524">
        <v>0</v>
      </c>
      <c r="F54" s="374" t="s">
        <v>118</v>
      </c>
      <c r="G54" s="523">
        <v>55</v>
      </c>
      <c r="H54" s="524">
        <v>1</v>
      </c>
      <c r="I54" s="525">
        <v>666</v>
      </c>
      <c r="J54" s="429" t="s">
        <v>118</v>
      </c>
      <c r="K54" s="523">
        <v>0</v>
      </c>
      <c r="L54" s="524">
        <v>0</v>
      </c>
      <c r="M54" s="404" t="s">
        <v>118</v>
      </c>
      <c r="N54" s="523">
        <v>795</v>
      </c>
      <c r="O54" s="500" t="s">
        <v>118</v>
      </c>
      <c r="P54" s="526">
        <v>0.73240832507433107</v>
      </c>
      <c r="R54" s="495"/>
    </row>
    <row r="55" spans="1:18" ht="14.5" outlineLevel="1" x14ac:dyDescent="0.35">
      <c r="A55" s="745"/>
      <c r="B55" s="498">
        <v>2015</v>
      </c>
      <c r="C55" s="431">
        <v>29</v>
      </c>
      <c r="D55" s="431" t="s">
        <v>118</v>
      </c>
      <c r="E55" s="500">
        <v>288</v>
      </c>
      <c r="F55" s="432" t="s">
        <v>118</v>
      </c>
      <c r="G55" s="431" t="s">
        <v>118</v>
      </c>
      <c r="H55" s="500" t="s">
        <v>118</v>
      </c>
      <c r="I55" s="432" t="s">
        <v>118</v>
      </c>
      <c r="J55" s="431" t="s">
        <v>118</v>
      </c>
      <c r="K55" s="431">
        <v>0</v>
      </c>
      <c r="L55" s="500" t="s">
        <v>118</v>
      </c>
      <c r="M55" s="500" t="s">
        <v>118</v>
      </c>
      <c r="N55" s="533">
        <v>317</v>
      </c>
      <c r="O55" s="500" t="s">
        <v>118</v>
      </c>
      <c r="P55" s="501">
        <v>0.47812971342383109</v>
      </c>
      <c r="R55" s="495"/>
    </row>
    <row r="56" spans="1:18" ht="14.5" outlineLevel="1" x14ac:dyDescent="0.35">
      <c r="A56" s="744" t="s">
        <v>265</v>
      </c>
      <c r="B56" s="515" t="s">
        <v>111</v>
      </c>
      <c r="C56" s="424" t="s">
        <v>118</v>
      </c>
      <c r="D56" s="424" t="s">
        <v>118</v>
      </c>
      <c r="E56" s="424" t="s">
        <v>118</v>
      </c>
      <c r="F56" s="425" t="s">
        <v>118</v>
      </c>
      <c r="G56" s="424" t="s">
        <v>118</v>
      </c>
      <c r="H56" s="424" t="s">
        <v>118</v>
      </c>
      <c r="I56" s="424" t="s">
        <v>118</v>
      </c>
      <c r="J56" s="424" t="s">
        <v>118</v>
      </c>
      <c r="K56" s="424" t="s">
        <v>118</v>
      </c>
      <c r="L56" s="424" t="s">
        <v>118</v>
      </c>
      <c r="M56" s="493" t="s">
        <v>118</v>
      </c>
      <c r="N56" s="517" t="s">
        <v>118</v>
      </c>
      <c r="O56" s="424" t="s">
        <v>118</v>
      </c>
      <c r="P56" s="424" t="s">
        <v>118</v>
      </c>
      <c r="R56" s="495"/>
    </row>
    <row r="57" spans="1:18" ht="14.5" outlineLevel="1" x14ac:dyDescent="0.35">
      <c r="A57" s="744"/>
      <c r="B57" s="519">
        <v>2022</v>
      </c>
      <c r="C57" s="520">
        <v>0</v>
      </c>
      <c r="D57" s="520">
        <v>0</v>
      </c>
      <c r="E57" s="496">
        <v>0</v>
      </c>
      <c r="F57" s="378">
        <v>11</v>
      </c>
      <c r="G57" s="520">
        <v>0</v>
      </c>
      <c r="H57" s="496">
        <v>0</v>
      </c>
      <c r="I57" s="520">
        <v>0</v>
      </c>
      <c r="J57" s="436">
        <v>0</v>
      </c>
      <c r="K57" s="520">
        <v>0</v>
      </c>
      <c r="L57" s="496">
        <v>0</v>
      </c>
      <c r="M57" s="409" t="s">
        <v>118</v>
      </c>
      <c r="N57" s="520">
        <v>11</v>
      </c>
      <c r="O57" s="500" t="s">
        <v>118</v>
      </c>
      <c r="P57" s="500" t="s">
        <v>118</v>
      </c>
      <c r="R57" s="495"/>
    </row>
    <row r="58" spans="1:18" ht="14.5" outlineLevel="1" x14ac:dyDescent="0.35">
      <c r="A58" s="744"/>
      <c r="B58" s="519">
        <v>2021</v>
      </c>
      <c r="C58" s="520">
        <v>0</v>
      </c>
      <c r="D58" s="520">
        <v>0</v>
      </c>
      <c r="E58" s="496">
        <v>0</v>
      </c>
      <c r="F58" s="378">
        <v>142</v>
      </c>
      <c r="G58" s="520">
        <v>0</v>
      </c>
      <c r="H58" s="496">
        <v>0</v>
      </c>
      <c r="I58" s="520">
        <v>1</v>
      </c>
      <c r="J58" s="436">
        <v>4</v>
      </c>
      <c r="K58" s="520">
        <v>0</v>
      </c>
      <c r="L58" s="496">
        <v>0</v>
      </c>
      <c r="M58" s="409" t="s">
        <v>118</v>
      </c>
      <c r="N58" s="520">
        <v>147</v>
      </c>
      <c r="O58" s="497">
        <v>18.375</v>
      </c>
      <c r="P58" s="497">
        <v>0.125</v>
      </c>
      <c r="R58" s="495"/>
    </row>
    <row r="59" spans="1:18" ht="14.5" outlineLevel="1" x14ac:dyDescent="0.35">
      <c r="A59" s="744"/>
      <c r="B59" s="522">
        <v>2020</v>
      </c>
      <c r="C59" s="523">
        <v>0</v>
      </c>
      <c r="D59" s="523">
        <v>0</v>
      </c>
      <c r="E59" s="524">
        <v>0</v>
      </c>
      <c r="F59" s="374" t="s">
        <v>118</v>
      </c>
      <c r="G59" s="523">
        <v>1</v>
      </c>
      <c r="H59" s="524">
        <v>0</v>
      </c>
      <c r="I59" s="523">
        <v>9</v>
      </c>
      <c r="J59" s="429" t="s">
        <v>118</v>
      </c>
      <c r="K59" s="523">
        <v>0</v>
      </c>
      <c r="L59" s="524">
        <v>0</v>
      </c>
      <c r="M59" s="404" t="s">
        <v>118</v>
      </c>
      <c r="N59" s="523">
        <v>10</v>
      </c>
      <c r="O59" s="500" t="s">
        <v>118</v>
      </c>
      <c r="P59" s="526">
        <v>0.24324324324324326</v>
      </c>
      <c r="R59" s="495"/>
    </row>
    <row r="60" spans="1:18" ht="14.5" outlineLevel="1" x14ac:dyDescent="0.35">
      <c r="A60" s="744"/>
      <c r="B60" s="522">
        <v>2019</v>
      </c>
      <c r="C60" s="429" t="s">
        <v>118</v>
      </c>
      <c r="D60" s="429" t="s">
        <v>118</v>
      </c>
      <c r="E60" s="404" t="s">
        <v>118</v>
      </c>
      <c r="F60" s="374" t="s">
        <v>118</v>
      </c>
      <c r="G60" s="429" t="s">
        <v>118</v>
      </c>
      <c r="H60" s="404" t="s">
        <v>118</v>
      </c>
      <c r="I60" s="429" t="s">
        <v>118</v>
      </c>
      <c r="J60" s="429" t="s">
        <v>118</v>
      </c>
      <c r="K60" s="429">
        <v>0</v>
      </c>
      <c r="L60" s="404">
        <v>0</v>
      </c>
      <c r="M60" s="404" t="s">
        <v>118</v>
      </c>
      <c r="N60" s="523">
        <v>0</v>
      </c>
      <c r="O60" s="433" t="s">
        <v>118</v>
      </c>
      <c r="P60" s="433" t="s">
        <v>118</v>
      </c>
      <c r="R60" s="495"/>
    </row>
    <row r="61" spans="1:18" s="534" customFormat="1" ht="14.5" outlineLevel="1" x14ac:dyDescent="0.35">
      <c r="A61" s="745"/>
      <c r="B61" s="498">
        <v>2015</v>
      </c>
      <c r="C61" s="431" t="s">
        <v>118</v>
      </c>
      <c r="D61" s="431" t="s">
        <v>118</v>
      </c>
      <c r="E61" s="500" t="s">
        <v>118</v>
      </c>
      <c r="F61" s="432" t="s">
        <v>118</v>
      </c>
      <c r="G61" s="431" t="s">
        <v>118</v>
      </c>
      <c r="H61" s="500" t="s">
        <v>118</v>
      </c>
      <c r="I61" s="431" t="s">
        <v>118</v>
      </c>
      <c r="J61" s="431" t="s">
        <v>118</v>
      </c>
      <c r="K61" s="431">
        <v>0</v>
      </c>
      <c r="L61" s="500" t="s">
        <v>118</v>
      </c>
      <c r="M61" s="500" t="s">
        <v>118</v>
      </c>
      <c r="N61" s="533">
        <v>0</v>
      </c>
      <c r="O61" s="500" t="s">
        <v>118</v>
      </c>
      <c r="P61" s="501" t="s">
        <v>118</v>
      </c>
      <c r="R61" s="535"/>
    </row>
    <row r="62" spans="1:18" ht="14.5" outlineLevel="1" x14ac:dyDescent="0.35">
      <c r="A62" s="744" t="s">
        <v>266</v>
      </c>
      <c r="B62" s="515" t="s">
        <v>111</v>
      </c>
      <c r="C62" s="516">
        <v>5.3975029060936066</v>
      </c>
      <c r="D62" s="516">
        <v>0</v>
      </c>
      <c r="E62" s="492">
        <v>53.692128230000002</v>
      </c>
      <c r="F62" s="527">
        <v>1617.2403417233857</v>
      </c>
      <c r="G62" s="516">
        <v>28</v>
      </c>
      <c r="H62" s="492">
        <v>1</v>
      </c>
      <c r="I62" s="516">
        <v>101.6</v>
      </c>
      <c r="J62" s="528">
        <v>479.7</v>
      </c>
      <c r="K62" s="517">
        <v>76</v>
      </c>
      <c r="L62" s="492">
        <v>0</v>
      </c>
      <c r="M62" s="493" t="s">
        <v>118</v>
      </c>
      <c r="N62" s="518">
        <v>2362.629972859479</v>
      </c>
      <c r="O62" s="494">
        <v>2.5241773214310674</v>
      </c>
      <c r="P62" s="494">
        <v>0.25287353753856151</v>
      </c>
      <c r="R62" s="495"/>
    </row>
    <row r="63" spans="1:18" ht="14.5" outlineLevel="1" x14ac:dyDescent="0.35">
      <c r="A63" s="744"/>
      <c r="B63" s="519">
        <v>2022</v>
      </c>
      <c r="C63" s="520">
        <v>5</v>
      </c>
      <c r="D63" s="520">
        <v>3</v>
      </c>
      <c r="E63" s="496">
        <v>50</v>
      </c>
      <c r="F63" s="378">
        <v>1238</v>
      </c>
      <c r="G63" s="520">
        <v>66</v>
      </c>
      <c r="H63" s="496">
        <v>1</v>
      </c>
      <c r="I63" s="520">
        <v>99</v>
      </c>
      <c r="J63" s="436">
        <v>789</v>
      </c>
      <c r="K63" s="520">
        <v>68</v>
      </c>
      <c r="L63" s="496">
        <v>0</v>
      </c>
      <c r="M63" s="409" t="s">
        <v>118</v>
      </c>
      <c r="N63" s="521">
        <v>2318</v>
      </c>
      <c r="O63" s="497">
        <v>2.3120638085742771</v>
      </c>
      <c r="P63" s="497">
        <v>0.22432701894317048</v>
      </c>
      <c r="R63" s="495"/>
    </row>
    <row r="64" spans="1:18" ht="14.5" outlineLevel="1" x14ac:dyDescent="0.35">
      <c r="A64" s="744"/>
      <c r="B64" s="519">
        <v>2021</v>
      </c>
      <c r="C64" s="520">
        <v>3.9</v>
      </c>
      <c r="D64" s="520">
        <v>0</v>
      </c>
      <c r="E64" s="496">
        <v>38</v>
      </c>
      <c r="F64" s="378">
        <v>1164</v>
      </c>
      <c r="G64" s="520">
        <v>63</v>
      </c>
      <c r="H64" s="496">
        <v>0</v>
      </c>
      <c r="I64" s="520">
        <v>43</v>
      </c>
      <c r="J64" s="436">
        <v>508</v>
      </c>
      <c r="K64" s="520">
        <v>67</v>
      </c>
      <c r="L64" s="496">
        <v>0</v>
      </c>
      <c r="M64" s="409" t="s">
        <v>118</v>
      </c>
      <c r="N64" s="521">
        <v>1887</v>
      </c>
      <c r="O64" s="497">
        <v>1.7734022556390978</v>
      </c>
      <c r="P64" s="497">
        <v>0.14276315789473684</v>
      </c>
      <c r="R64" s="495"/>
    </row>
    <row r="65" spans="1:18" ht="14.5" outlineLevel="1" x14ac:dyDescent="0.35">
      <c r="A65" s="744"/>
      <c r="B65" s="522">
        <v>2020</v>
      </c>
      <c r="C65" s="523">
        <v>3</v>
      </c>
      <c r="D65" s="523">
        <v>0</v>
      </c>
      <c r="E65" s="524">
        <v>22</v>
      </c>
      <c r="F65" s="374" t="s">
        <v>118</v>
      </c>
      <c r="G65" s="523">
        <v>41</v>
      </c>
      <c r="H65" s="524">
        <v>0</v>
      </c>
      <c r="I65" s="523">
        <v>68</v>
      </c>
      <c r="J65" s="429" t="s">
        <v>118</v>
      </c>
      <c r="K65" s="523">
        <v>97</v>
      </c>
      <c r="L65" s="524">
        <v>0</v>
      </c>
      <c r="M65" s="404" t="s">
        <v>118</v>
      </c>
      <c r="N65" s="525">
        <v>232</v>
      </c>
      <c r="O65" s="433" t="s">
        <v>118</v>
      </c>
      <c r="P65" s="526">
        <v>0.18700787401574803</v>
      </c>
      <c r="R65" s="495"/>
    </row>
    <row r="66" spans="1:18" ht="14.5" outlineLevel="1" x14ac:dyDescent="0.35">
      <c r="A66" s="744"/>
      <c r="B66" s="522">
        <v>2019</v>
      </c>
      <c r="C66" s="523">
        <v>3</v>
      </c>
      <c r="D66" s="523">
        <v>0</v>
      </c>
      <c r="E66" s="524">
        <v>28</v>
      </c>
      <c r="F66" s="374" t="s">
        <v>118</v>
      </c>
      <c r="G66" s="523">
        <v>71</v>
      </c>
      <c r="H66" s="524">
        <v>1</v>
      </c>
      <c r="I66" s="523">
        <v>163</v>
      </c>
      <c r="J66" s="429" t="s">
        <v>118</v>
      </c>
      <c r="K66" s="523">
        <v>84</v>
      </c>
      <c r="L66" s="524">
        <v>0</v>
      </c>
      <c r="M66" s="404" t="s">
        <v>118</v>
      </c>
      <c r="N66" s="525">
        <v>350</v>
      </c>
      <c r="O66" s="433" t="s">
        <v>118</v>
      </c>
      <c r="P66" s="526">
        <v>0.28252032520325204</v>
      </c>
      <c r="R66" s="495"/>
    </row>
    <row r="67" spans="1:18" ht="14.5" outlineLevel="1" x14ac:dyDescent="0.35">
      <c r="A67" s="745"/>
      <c r="B67" s="536">
        <v>2015</v>
      </c>
      <c r="C67" s="533">
        <v>5</v>
      </c>
      <c r="D67" s="431" t="s">
        <v>118</v>
      </c>
      <c r="E67" s="499">
        <v>502</v>
      </c>
      <c r="F67" s="432" t="s">
        <v>118</v>
      </c>
      <c r="G67" s="431" t="s">
        <v>118</v>
      </c>
      <c r="H67" s="500" t="s">
        <v>118</v>
      </c>
      <c r="I67" s="431" t="s">
        <v>118</v>
      </c>
      <c r="J67" s="431" t="s">
        <v>118</v>
      </c>
      <c r="K67" s="533">
        <v>279</v>
      </c>
      <c r="L67" s="500" t="s">
        <v>118</v>
      </c>
      <c r="M67" s="500" t="s">
        <v>118</v>
      </c>
      <c r="N67" s="537">
        <v>786</v>
      </c>
      <c r="O67" s="500" t="s">
        <v>118</v>
      </c>
      <c r="P67" s="501">
        <v>1.1819548872180452</v>
      </c>
      <c r="R67" s="495"/>
    </row>
    <row r="68" spans="1:18" ht="14.5" outlineLevel="1" x14ac:dyDescent="0.35">
      <c r="A68" s="738" t="s">
        <v>267</v>
      </c>
      <c r="B68" s="538">
        <v>2023</v>
      </c>
      <c r="C68" s="424">
        <v>1.9716411496159365</v>
      </c>
      <c r="D68" s="424">
        <v>1.0558167473548614</v>
      </c>
      <c r="E68" s="424">
        <v>0</v>
      </c>
      <c r="F68" s="450">
        <v>0</v>
      </c>
      <c r="G68" s="424">
        <v>6</v>
      </c>
      <c r="H68" s="424">
        <v>0</v>
      </c>
      <c r="I68" s="424">
        <v>33.653274517195079</v>
      </c>
      <c r="J68" s="528">
        <v>47.1</v>
      </c>
      <c r="K68" s="440">
        <v>0</v>
      </c>
      <c r="L68" s="434">
        <v>0</v>
      </c>
      <c r="M68" s="493" t="s">
        <v>118</v>
      </c>
      <c r="N68" s="518">
        <v>89.780732414165868</v>
      </c>
      <c r="O68" s="494">
        <v>0.97587752624093338</v>
      </c>
      <c r="P68" s="494">
        <v>0.39870361319745518</v>
      </c>
    </row>
    <row r="69" spans="1:18" ht="14.5" outlineLevel="1" x14ac:dyDescent="0.35">
      <c r="A69" s="738"/>
      <c r="B69" s="539">
        <v>2022</v>
      </c>
      <c r="C69" s="429" t="s">
        <v>118</v>
      </c>
      <c r="D69" s="429" t="s">
        <v>118</v>
      </c>
      <c r="E69" s="429" t="s">
        <v>118</v>
      </c>
      <c r="F69" s="374" t="s">
        <v>118</v>
      </c>
      <c r="G69" s="429" t="s">
        <v>118</v>
      </c>
      <c r="H69" s="429" t="s">
        <v>118</v>
      </c>
      <c r="I69" s="429" t="s">
        <v>118</v>
      </c>
      <c r="J69" s="429" t="s">
        <v>118</v>
      </c>
      <c r="K69" s="429" t="s">
        <v>118</v>
      </c>
      <c r="L69" s="429" t="s">
        <v>118</v>
      </c>
      <c r="M69" s="409" t="s">
        <v>118</v>
      </c>
      <c r="N69" s="374" t="s">
        <v>118</v>
      </c>
      <c r="O69" s="429" t="s">
        <v>118</v>
      </c>
      <c r="P69" s="429" t="s">
        <v>118</v>
      </c>
    </row>
    <row r="70" spans="1:18" ht="14.5" outlineLevel="1" x14ac:dyDescent="0.35">
      <c r="A70" s="738"/>
      <c r="B70" s="539">
        <v>2021</v>
      </c>
      <c r="C70" s="429" t="s">
        <v>118</v>
      </c>
      <c r="D70" s="429" t="s">
        <v>118</v>
      </c>
      <c r="E70" s="429" t="s">
        <v>118</v>
      </c>
      <c r="F70" s="374" t="s">
        <v>118</v>
      </c>
      <c r="G70" s="429" t="s">
        <v>118</v>
      </c>
      <c r="H70" s="429" t="s">
        <v>118</v>
      </c>
      <c r="I70" s="429" t="s">
        <v>118</v>
      </c>
      <c r="J70" s="429" t="s">
        <v>118</v>
      </c>
      <c r="K70" s="429" t="s">
        <v>118</v>
      </c>
      <c r="L70" s="429" t="s">
        <v>118</v>
      </c>
      <c r="M70" s="409" t="s">
        <v>118</v>
      </c>
      <c r="N70" s="374" t="s">
        <v>118</v>
      </c>
      <c r="O70" s="429" t="s">
        <v>118</v>
      </c>
      <c r="P70" s="429" t="s">
        <v>118</v>
      </c>
    </row>
    <row r="71" spans="1:18" ht="14.5" outlineLevel="1" x14ac:dyDescent="0.35">
      <c r="A71" s="738"/>
      <c r="B71" s="539">
        <v>2020</v>
      </c>
      <c r="C71" s="429" t="s">
        <v>118</v>
      </c>
      <c r="D71" s="429" t="s">
        <v>118</v>
      </c>
      <c r="E71" s="429" t="s">
        <v>118</v>
      </c>
      <c r="F71" s="374" t="s">
        <v>118</v>
      </c>
      <c r="G71" s="429" t="s">
        <v>118</v>
      </c>
      <c r="H71" s="429" t="s">
        <v>118</v>
      </c>
      <c r="I71" s="429" t="s">
        <v>118</v>
      </c>
      <c r="J71" s="429" t="s">
        <v>118</v>
      </c>
      <c r="K71" s="429" t="s">
        <v>118</v>
      </c>
      <c r="L71" s="429" t="s">
        <v>118</v>
      </c>
      <c r="M71" s="409" t="s">
        <v>118</v>
      </c>
      <c r="N71" s="374" t="s">
        <v>118</v>
      </c>
      <c r="O71" s="429" t="s">
        <v>118</v>
      </c>
      <c r="P71" s="429" t="s">
        <v>118</v>
      </c>
    </row>
    <row r="72" spans="1:18" ht="14.5" outlineLevel="1" x14ac:dyDescent="0.35">
      <c r="A72" s="738"/>
      <c r="B72" s="539">
        <v>2019</v>
      </c>
      <c r="C72" s="429" t="s">
        <v>118</v>
      </c>
      <c r="D72" s="429" t="s">
        <v>118</v>
      </c>
      <c r="E72" s="429" t="s">
        <v>118</v>
      </c>
      <c r="F72" s="374" t="s">
        <v>118</v>
      </c>
      <c r="G72" s="429" t="s">
        <v>118</v>
      </c>
      <c r="H72" s="429" t="s">
        <v>118</v>
      </c>
      <c r="I72" s="429" t="s">
        <v>118</v>
      </c>
      <c r="J72" s="429" t="s">
        <v>118</v>
      </c>
      <c r="K72" s="429" t="s">
        <v>118</v>
      </c>
      <c r="L72" s="429" t="s">
        <v>118</v>
      </c>
      <c r="M72" s="409" t="s">
        <v>118</v>
      </c>
      <c r="N72" s="374" t="s">
        <v>118</v>
      </c>
      <c r="O72" s="429" t="s">
        <v>118</v>
      </c>
      <c r="P72" s="429" t="s">
        <v>118</v>
      </c>
    </row>
    <row r="73" spans="1:18" ht="14.5" outlineLevel="1" x14ac:dyDescent="0.35">
      <c r="A73" s="739"/>
      <c r="B73" s="540">
        <v>2015</v>
      </c>
      <c r="C73" s="431" t="s">
        <v>118</v>
      </c>
      <c r="D73" s="431" t="s">
        <v>118</v>
      </c>
      <c r="E73" s="431" t="s">
        <v>118</v>
      </c>
      <c r="F73" s="432" t="s">
        <v>118</v>
      </c>
      <c r="G73" s="431" t="s">
        <v>118</v>
      </c>
      <c r="H73" s="431" t="s">
        <v>118</v>
      </c>
      <c r="I73" s="431" t="s">
        <v>118</v>
      </c>
      <c r="J73" s="431" t="s">
        <v>118</v>
      </c>
      <c r="K73" s="431" t="s">
        <v>118</v>
      </c>
      <c r="L73" s="431" t="s">
        <v>118</v>
      </c>
      <c r="M73" s="500" t="s">
        <v>118</v>
      </c>
      <c r="N73" s="432" t="s">
        <v>118</v>
      </c>
      <c r="O73" s="431" t="s">
        <v>118</v>
      </c>
      <c r="P73" s="431" t="s">
        <v>118</v>
      </c>
    </row>
    <row r="74" spans="1:18" ht="14.5" outlineLevel="1" x14ac:dyDescent="0.35">
      <c r="A74" s="751" t="s">
        <v>268</v>
      </c>
      <c r="B74" s="515" t="s">
        <v>111</v>
      </c>
      <c r="C74" s="516">
        <v>0</v>
      </c>
      <c r="D74" s="516">
        <v>0</v>
      </c>
      <c r="E74" s="492">
        <v>12.751634128799999</v>
      </c>
      <c r="F74" s="527">
        <v>24198.5</v>
      </c>
      <c r="G74" s="516">
        <v>156</v>
      </c>
      <c r="H74" s="492">
        <v>2</v>
      </c>
      <c r="I74" s="516">
        <v>896.7</v>
      </c>
      <c r="J74" s="528">
        <v>804.2</v>
      </c>
      <c r="K74" s="517">
        <v>0</v>
      </c>
      <c r="L74" s="492">
        <v>0</v>
      </c>
      <c r="M74" s="493" t="s">
        <v>118</v>
      </c>
      <c r="N74" s="518">
        <v>26070.151634128801</v>
      </c>
      <c r="O74" s="494">
        <v>6.7609314403860994</v>
      </c>
      <c r="P74" s="494">
        <v>0.23585363955622407</v>
      </c>
    </row>
    <row r="75" spans="1:18" ht="14.5" outlineLevel="1" x14ac:dyDescent="0.35">
      <c r="A75" s="744"/>
      <c r="B75" s="519">
        <v>2022</v>
      </c>
      <c r="C75" s="520">
        <v>0</v>
      </c>
      <c r="D75" s="520">
        <v>17</v>
      </c>
      <c r="E75" s="496">
        <v>20</v>
      </c>
      <c r="F75" s="378">
        <v>29264</v>
      </c>
      <c r="G75" s="520">
        <v>40</v>
      </c>
      <c r="H75" s="496">
        <v>1</v>
      </c>
      <c r="I75" s="521">
        <v>1007.8</v>
      </c>
      <c r="J75" s="378">
        <v>2734</v>
      </c>
      <c r="K75" s="520">
        <v>0</v>
      </c>
      <c r="L75" s="496">
        <v>0</v>
      </c>
      <c r="M75" s="409" t="s">
        <v>118</v>
      </c>
      <c r="N75" s="521">
        <v>33082.800000000003</v>
      </c>
      <c r="O75" s="497">
        <v>9.51</v>
      </c>
      <c r="P75" s="497">
        <v>0.30048892723612308</v>
      </c>
      <c r="R75" s="495"/>
    </row>
    <row r="76" spans="1:18" ht="14.5" outlineLevel="1" x14ac:dyDescent="0.35">
      <c r="A76" s="744"/>
      <c r="B76" s="519">
        <v>2021</v>
      </c>
      <c r="C76" s="520">
        <v>0</v>
      </c>
      <c r="D76" s="520">
        <v>0</v>
      </c>
      <c r="E76" s="496">
        <v>61</v>
      </c>
      <c r="F76" s="378">
        <v>23755</v>
      </c>
      <c r="G76" s="520">
        <v>26</v>
      </c>
      <c r="H76" s="496">
        <v>1</v>
      </c>
      <c r="I76" s="521">
        <v>878</v>
      </c>
      <c r="J76" s="378">
        <v>1345</v>
      </c>
      <c r="K76" s="520">
        <v>0</v>
      </c>
      <c r="L76" s="496">
        <v>0</v>
      </c>
      <c r="M76" s="409" t="s">
        <v>118</v>
      </c>
      <c r="N76" s="521">
        <v>26066</v>
      </c>
      <c r="O76" s="497">
        <v>9.2465413267116006</v>
      </c>
      <c r="P76" s="497">
        <v>0.33309684285207519</v>
      </c>
      <c r="Q76" s="502"/>
      <c r="R76" s="495"/>
    </row>
    <row r="77" spans="1:18" ht="14.5" outlineLevel="1" x14ac:dyDescent="0.35">
      <c r="A77" s="744"/>
      <c r="B77" s="522">
        <v>2020</v>
      </c>
      <c r="C77" s="523">
        <v>0</v>
      </c>
      <c r="D77" s="523">
        <v>0</v>
      </c>
      <c r="E77" s="524">
        <v>63</v>
      </c>
      <c r="F77" s="374" t="s">
        <v>118</v>
      </c>
      <c r="G77" s="523">
        <v>15</v>
      </c>
      <c r="H77" s="524">
        <v>3</v>
      </c>
      <c r="I77" s="525">
        <v>432</v>
      </c>
      <c r="J77" s="429" t="s">
        <v>118</v>
      </c>
      <c r="K77" s="523">
        <v>329</v>
      </c>
      <c r="L77" s="524">
        <v>0</v>
      </c>
      <c r="M77" s="404" t="s">
        <v>118</v>
      </c>
      <c r="N77" s="525">
        <v>843</v>
      </c>
      <c r="O77" s="433" t="s">
        <v>118</v>
      </c>
      <c r="P77" s="526">
        <v>0.33145615446500404</v>
      </c>
      <c r="Q77" s="502"/>
      <c r="R77" s="495"/>
    </row>
    <row r="78" spans="1:18" ht="14.5" outlineLevel="1" x14ac:dyDescent="0.35">
      <c r="A78" s="744"/>
      <c r="B78" s="522">
        <v>2019</v>
      </c>
      <c r="C78" s="523">
        <v>0</v>
      </c>
      <c r="D78" s="523">
        <v>0</v>
      </c>
      <c r="E78" s="524">
        <v>102</v>
      </c>
      <c r="F78" s="374" t="s">
        <v>118</v>
      </c>
      <c r="G78" s="523">
        <v>21</v>
      </c>
      <c r="H78" s="524">
        <v>4</v>
      </c>
      <c r="I78" s="525">
        <v>1180</v>
      </c>
      <c r="J78" s="429" t="s">
        <v>118</v>
      </c>
      <c r="K78" s="523">
        <v>282</v>
      </c>
      <c r="L78" s="524">
        <v>0</v>
      </c>
      <c r="M78" s="404" t="s">
        <v>118</v>
      </c>
      <c r="N78" s="525">
        <v>1589</v>
      </c>
      <c r="O78" s="433" t="s">
        <v>118</v>
      </c>
      <c r="P78" s="526">
        <v>0.68777484608619177</v>
      </c>
      <c r="Q78" s="502"/>
      <c r="R78" s="495"/>
    </row>
    <row r="79" spans="1:18" ht="14.5" outlineLevel="1" x14ac:dyDescent="0.35">
      <c r="A79" s="745"/>
      <c r="B79" s="536">
        <v>2015</v>
      </c>
      <c r="C79" s="533">
        <v>0</v>
      </c>
      <c r="D79" s="431" t="s">
        <v>118</v>
      </c>
      <c r="E79" s="499">
        <v>90</v>
      </c>
      <c r="F79" s="432" t="s">
        <v>118</v>
      </c>
      <c r="G79" s="431" t="s">
        <v>118</v>
      </c>
      <c r="H79" s="500" t="s">
        <v>118</v>
      </c>
      <c r="I79" s="431" t="s">
        <v>118</v>
      </c>
      <c r="J79" s="431" t="s">
        <v>118</v>
      </c>
      <c r="K79" s="533">
        <v>14</v>
      </c>
      <c r="L79" s="500" t="s">
        <v>118</v>
      </c>
      <c r="M79" s="500" t="s">
        <v>118</v>
      </c>
      <c r="N79" s="537">
        <v>104</v>
      </c>
      <c r="O79" s="500" t="s">
        <v>118</v>
      </c>
      <c r="P79" s="501">
        <v>8.1377151799687006E-2</v>
      </c>
      <c r="Q79" s="502"/>
      <c r="R79" s="495"/>
    </row>
    <row r="80" spans="1:18" ht="14.5" customHeight="1" x14ac:dyDescent="0.35">
      <c r="A80" s="744" t="s">
        <v>269</v>
      </c>
      <c r="B80" s="515" t="s">
        <v>111</v>
      </c>
      <c r="C80" s="516">
        <v>22.806884519160683</v>
      </c>
      <c r="D80" s="516">
        <v>2.4983750971608933</v>
      </c>
      <c r="E80" s="492">
        <v>0.10059827299999999</v>
      </c>
      <c r="F80" s="527">
        <v>578.80274994670799</v>
      </c>
      <c r="G80" s="516">
        <v>13</v>
      </c>
      <c r="H80" s="492">
        <v>0</v>
      </c>
      <c r="I80" s="516">
        <v>140.80000000000001</v>
      </c>
      <c r="J80" s="528">
        <v>87.6</v>
      </c>
      <c r="K80" s="517">
        <v>0</v>
      </c>
      <c r="L80" s="492">
        <v>0</v>
      </c>
      <c r="M80" s="493" t="s">
        <v>118</v>
      </c>
      <c r="N80" s="518">
        <v>845.60860783602959</v>
      </c>
      <c r="O80" s="494">
        <v>4.9450795779884773</v>
      </c>
      <c r="P80" s="494">
        <v>0.97196408122410283</v>
      </c>
      <c r="R80" s="495"/>
    </row>
    <row r="81" spans="1:18" ht="14.5" customHeight="1" x14ac:dyDescent="0.35">
      <c r="A81" s="744"/>
      <c r="B81" s="519">
        <v>2022</v>
      </c>
      <c r="C81" s="520">
        <v>18</v>
      </c>
      <c r="D81" s="520">
        <v>2</v>
      </c>
      <c r="E81" s="496">
        <v>2</v>
      </c>
      <c r="F81" s="378">
        <v>707</v>
      </c>
      <c r="G81" s="520">
        <v>7</v>
      </c>
      <c r="H81" s="496">
        <v>0</v>
      </c>
      <c r="I81" s="520">
        <v>75.400000000000006</v>
      </c>
      <c r="J81" s="436">
        <v>139</v>
      </c>
      <c r="K81" s="520">
        <v>1</v>
      </c>
      <c r="L81" s="496">
        <v>0</v>
      </c>
      <c r="M81" s="409" t="s">
        <v>118</v>
      </c>
      <c r="N81" s="521">
        <v>951.4</v>
      </c>
      <c r="O81" s="497">
        <v>5.3751412429378531</v>
      </c>
      <c r="P81" s="497">
        <v>0.55593220338983051</v>
      </c>
      <c r="R81" s="495"/>
    </row>
    <row r="82" spans="1:18" ht="14.5" x14ac:dyDescent="0.35">
      <c r="A82" s="744"/>
      <c r="B82" s="519">
        <v>2021</v>
      </c>
      <c r="C82" s="520">
        <v>21.2</v>
      </c>
      <c r="D82" s="520">
        <v>1</v>
      </c>
      <c r="E82" s="496">
        <v>5</v>
      </c>
      <c r="F82" s="378">
        <v>644</v>
      </c>
      <c r="G82" s="520">
        <v>7</v>
      </c>
      <c r="H82" s="496">
        <v>0</v>
      </c>
      <c r="I82" s="520">
        <v>77</v>
      </c>
      <c r="J82" s="436">
        <v>91</v>
      </c>
      <c r="K82" s="520">
        <v>2</v>
      </c>
      <c r="L82" s="496">
        <v>0</v>
      </c>
      <c r="M82" s="409" t="s">
        <v>118</v>
      </c>
      <c r="N82" s="521">
        <v>849</v>
      </c>
      <c r="O82" s="497">
        <v>4.4642105263157896</v>
      </c>
      <c r="P82" s="497">
        <v>0.55894736842105264</v>
      </c>
      <c r="R82" s="495"/>
    </row>
    <row r="83" spans="1:18" ht="14.5" x14ac:dyDescent="0.35">
      <c r="A83" s="744"/>
      <c r="B83" s="522">
        <v>2020</v>
      </c>
      <c r="C83" s="523">
        <v>22</v>
      </c>
      <c r="D83" s="523">
        <v>2</v>
      </c>
      <c r="E83" s="524">
        <v>2</v>
      </c>
      <c r="F83" s="374" t="s">
        <v>118</v>
      </c>
      <c r="G83" s="523">
        <v>5</v>
      </c>
      <c r="H83" s="524">
        <v>0</v>
      </c>
      <c r="I83" s="523">
        <v>129</v>
      </c>
      <c r="J83" s="429" t="s">
        <v>118</v>
      </c>
      <c r="K83" s="523">
        <v>3</v>
      </c>
      <c r="L83" s="524">
        <v>0</v>
      </c>
      <c r="M83" s="404" t="s">
        <v>118</v>
      </c>
      <c r="N83" s="525">
        <v>164</v>
      </c>
      <c r="O83" s="433" t="s">
        <v>118</v>
      </c>
      <c r="P83" s="526">
        <v>0.74178403755868549</v>
      </c>
      <c r="R83" s="495"/>
    </row>
    <row r="84" spans="1:18" ht="14.5" x14ac:dyDescent="0.35">
      <c r="A84" s="744"/>
      <c r="B84" s="522">
        <v>2019</v>
      </c>
      <c r="C84" s="523">
        <v>22</v>
      </c>
      <c r="D84" s="523">
        <v>2</v>
      </c>
      <c r="E84" s="524">
        <v>1</v>
      </c>
      <c r="F84" s="374" t="s">
        <v>118</v>
      </c>
      <c r="G84" s="523">
        <v>5</v>
      </c>
      <c r="H84" s="524">
        <v>0</v>
      </c>
      <c r="I84" s="523">
        <v>220</v>
      </c>
      <c r="J84" s="429" t="s">
        <v>118</v>
      </c>
      <c r="K84" s="523">
        <v>0</v>
      </c>
      <c r="L84" s="524">
        <v>0</v>
      </c>
      <c r="M84" s="404" t="s">
        <v>118</v>
      </c>
      <c r="N84" s="525">
        <v>251</v>
      </c>
      <c r="O84" s="433" t="s">
        <v>118</v>
      </c>
      <c r="P84" s="526">
        <v>0.98393574297188757</v>
      </c>
      <c r="R84" s="495"/>
    </row>
    <row r="85" spans="1:18" ht="14.5" x14ac:dyDescent="0.35">
      <c r="A85" s="745"/>
      <c r="B85" s="536">
        <v>2015</v>
      </c>
      <c r="C85" s="533">
        <v>9</v>
      </c>
      <c r="D85" s="431" t="s">
        <v>118</v>
      </c>
      <c r="E85" s="499">
        <v>23</v>
      </c>
      <c r="F85" s="432" t="s">
        <v>118</v>
      </c>
      <c r="G85" s="431" t="s">
        <v>118</v>
      </c>
      <c r="H85" s="500" t="s">
        <v>118</v>
      </c>
      <c r="I85" s="431" t="s">
        <v>118</v>
      </c>
      <c r="J85" s="431" t="s">
        <v>118</v>
      </c>
      <c r="K85" s="533">
        <v>144</v>
      </c>
      <c r="L85" s="500" t="s">
        <v>118</v>
      </c>
      <c r="M85" s="500" t="s">
        <v>118</v>
      </c>
      <c r="N85" s="532">
        <v>176</v>
      </c>
      <c r="O85" s="500" t="s">
        <v>118</v>
      </c>
      <c r="P85" s="501">
        <v>0.75213675213675213</v>
      </c>
      <c r="R85" s="495"/>
    </row>
    <row r="86" spans="1:18" ht="14.5" outlineLevel="1" x14ac:dyDescent="0.35">
      <c r="A86" s="733" t="s">
        <v>242</v>
      </c>
      <c r="B86" s="515" t="s">
        <v>111</v>
      </c>
      <c r="C86" s="516">
        <v>221.54715176567228</v>
      </c>
      <c r="D86" s="516">
        <v>80.198342736425303</v>
      </c>
      <c r="E86" s="492">
        <v>150.15559596580002</v>
      </c>
      <c r="F86" s="527">
        <v>68505</v>
      </c>
      <c r="G86" s="516">
        <v>652</v>
      </c>
      <c r="H86" s="492">
        <v>7</v>
      </c>
      <c r="I86" s="516">
        <v>5996</v>
      </c>
      <c r="J86" s="527">
        <v>8561.7999999999993</v>
      </c>
      <c r="K86" s="517">
        <v>108</v>
      </c>
      <c r="L86" s="492">
        <v>168</v>
      </c>
      <c r="M86" s="493" t="s">
        <v>118</v>
      </c>
      <c r="N86" s="529">
        <v>84449.701090467905</v>
      </c>
      <c r="O86" s="494">
        <v>4.5003837511573623</v>
      </c>
      <c r="P86" s="494">
        <v>0.34936856330764177</v>
      </c>
      <c r="R86" s="495"/>
    </row>
    <row r="87" spans="1:18" ht="14.5" outlineLevel="1" x14ac:dyDescent="0.35">
      <c r="A87" s="733"/>
      <c r="B87" s="519" t="s">
        <v>110</v>
      </c>
      <c r="C87" s="520">
        <v>273</v>
      </c>
      <c r="D87" s="520">
        <v>97.9</v>
      </c>
      <c r="E87" s="496">
        <v>251</v>
      </c>
      <c r="F87" s="378">
        <v>64808</v>
      </c>
      <c r="G87" s="520">
        <v>749</v>
      </c>
      <c r="H87" s="496">
        <v>7</v>
      </c>
      <c r="I87" s="521">
        <v>5109</v>
      </c>
      <c r="J87" s="378">
        <v>11701</v>
      </c>
      <c r="K87" s="520">
        <v>97</v>
      </c>
      <c r="L87" s="496">
        <v>52</v>
      </c>
      <c r="M87" s="409" t="s">
        <v>118</v>
      </c>
      <c r="N87" s="530">
        <v>83145</v>
      </c>
      <c r="O87" s="497">
        <v>5.59</v>
      </c>
      <c r="P87" s="497">
        <v>0.39</v>
      </c>
      <c r="R87" s="495"/>
    </row>
    <row r="88" spans="1:18" ht="14.5" outlineLevel="1" x14ac:dyDescent="0.35">
      <c r="A88" s="733"/>
      <c r="B88" s="519">
        <v>2021</v>
      </c>
      <c r="C88" s="520">
        <v>360.3</v>
      </c>
      <c r="D88" s="520">
        <v>32</v>
      </c>
      <c r="E88" s="496">
        <v>365</v>
      </c>
      <c r="F88" s="378">
        <v>56030</v>
      </c>
      <c r="G88" s="520">
        <v>741</v>
      </c>
      <c r="H88" s="496">
        <v>6</v>
      </c>
      <c r="I88" s="521">
        <v>3081</v>
      </c>
      <c r="J88" s="378">
        <v>6534</v>
      </c>
      <c r="K88" s="520">
        <v>83</v>
      </c>
      <c r="L88" s="496">
        <v>10</v>
      </c>
      <c r="M88" s="409" t="s">
        <v>118</v>
      </c>
      <c r="N88" s="530">
        <v>67241</v>
      </c>
      <c r="O88" s="497">
        <v>4.91</v>
      </c>
      <c r="P88" s="497">
        <v>0.28999999999999998</v>
      </c>
      <c r="Q88" s="502"/>
      <c r="R88" s="495"/>
    </row>
    <row r="89" spans="1:18" ht="14.5" outlineLevel="1" x14ac:dyDescent="0.35">
      <c r="A89" s="733"/>
      <c r="B89" s="522">
        <v>2020</v>
      </c>
      <c r="C89" s="523">
        <v>339</v>
      </c>
      <c r="D89" s="523">
        <v>30</v>
      </c>
      <c r="E89" s="524">
        <v>500</v>
      </c>
      <c r="F89" s="374" t="s">
        <v>118</v>
      </c>
      <c r="G89" s="523">
        <v>555</v>
      </c>
      <c r="H89" s="524">
        <v>12</v>
      </c>
      <c r="I89" s="525">
        <v>4646</v>
      </c>
      <c r="J89" s="429" t="s">
        <v>118</v>
      </c>
      <c r="K89" s="523">
        <v>514</v>
      </c>
      <c r="L89" s="524">
        <v>15</v>
      </c>
      <c r="M89" s="404" t="s">
        <v>118</v>
      </c>
      <c r="N89" s="531">
        <v>6611</v>
      </c>
      <c r="O89" s="433" t="s">
        <v>118</v>
      </c>
      <c r="P89" s="526">
        <v>0.46273697137155578</v>
      </c>
      <c r="Q89" s="502"/>
      <c r="R89" s="495"/>
    </row>
    <row r="90" spans="1:18" ht="14.5" outlineLevel="1" x14ac:dyDescent="0.35">
      <c r="A90" s="733"/>
      <c r="B90" s="522">
        <v>2019</v>
      </c>
      <c r="C90" s="523">
        <v>425</v>
      </c>
      <c r="D90" s="523">
        <v>39</v>
      </c>
      <c r="E90" s="524">
        <v>888</v>
      </c>
      <c r="F90" s="374" t="s">
        <v>118</v>
      </c>
      <c r="G90" s="523">
        <v>686</v>
      </c>
      <c r="H90" s="524">
        <v>15</v>
      </c>
      <c r="I90" s="525">
        <v>11378</v>
      </c>
      <c r="J90" s="429" t="s">
        <v>118</v>
      </c>
      <c r="K90" s="523">
        <v>699</v>
      </c>
      <c r="L90" s="524">
        <v>18</v>
      </c>
      <c r="M90" s="404" t="s">
        <v>118</v>
      </c>
      <c r="N90" s="531">
        <v>14148</v>
      </c>
      <c r="O90" s="433" t="s">
        <v>118</v>
      </c>
      <c r="P90" s="526">
        <v>1.0546611167831619</v>
      </c>
      <c r="Q90" s="502"/>
      <c r="R90" s="495"/>
    </row>
    <row r="91" spans="1:18" ht="14.5" outlineLevel="1" x14ac:dyDescent="0.35">
      <c r="A91" s="743"/>
      <c r="B91" s="536">
        <v>2015</v>
      </c>
      <c r="C91" s="533">
        <v>233</v>
      </c>
      <c r="D91" s="431" t="s">
        <v>118</v>
      </c>
      <c r="E91" s="499">
        <v>1805</v>
      </c>
      <c r="F91" s="432" t="s">
        <v>118</v>
      </c>
      <c r="G91" s="431" t="s">
        <v>118</v>
      </c>
      <c r="H91" s="500" t="s">
        <v>118</v>
      </c>
      <c r="I91" s="432" t="s">
        <v>118</v>
      </c>
      <c r="J91" s="431" t="s">
        <v>118</v>
      </c>
      <c r="K91" s="533">
        <v>437</v>
      </c>
      <c r="L91" s="500" t="s">
        <v>118</v>
      </c>
      <c r="M91" s="500" t="s">
        <v>118</v>
      </c>
      <c r="N91" s="532">
        <v>2475</v>
      </c>
      <c r="O91" s="500" t="s">
        <v>118</v>
      </c>
      <c r="P91" s="501">
        <v>0.29124499882325255</v>
      </c>
      <c r="Q91" s="502"/>
      <c r="R91" s="495"/>
    </row>
    <row r="92" spans="1:18" ht="14.5" outlineLevel="1" x14ac:dyDescent="0.35">
      <c r="A92" s="744" t="s">
        <v>270</v>
      </c>
      <c r="B92" s="515" t="s">
        <v>111</v>
      </c>
      <c r="C92" s="516">
        <v>134.09082787815868</v>
      </c>
      <c r="D92" s="516">
        <v>13.172153358488908</v>
      </c>
      <c r="E92" s="492">
        <v>0</v>
      </c>
      <c r="F92" s="527">
        <v>1448.83</v>
      </c>
      <c r="G92" s="516">
        <v>153</v>
      </c>
      <c r="H92" s="492">
        <v>8</v>
      </c>
      <c r="I92" s="518">
        <v>277.3</v>
      </c>
      <c r="J92" s="528">
        <v>586.29999999999995</v>
      </c>
      <c r="K92" s="517">
        <v>0</v>
      </c>
      <c r="L92" s="492">
        <v>0</v>
      </c>
      <c r="M92" s="493" t="s">
        <v>118</v>
      </c>
      <c r="N92" s="529">
        <v>2620.6929812366475</v>
      </c>
      <c r="O92" s="494">
        <v>2.2908155430390273</v>
      </c>
      <c r="P92" s="494">
        <v>0.37112148709497167</v>
      </c>
      <c r="R92" s="495"/>
    </row>
    <row r="93" spans="1:18" ht="14.5" outlineLevel="1" x14ac:dyDescent="0.35">
      <c r="A93" s="744"/>
      <c r="B93" s="519">
        <v>2022</v>
      </c>
      <c r="C93" s="520">
        <v>158</v>
      </c>
      <c r="D93" s="520">
        <v>14</v>
      </c>
      <c r="E93" s="496">
        <v>0</v>
      </c>
      <c r="F93" s="378">
        <v>1586</v>
      </c>
      <c r="G93" s="520">
        <v>294</v>
      </c>
      <c r="H93" s="496">
        <v>8</v>
      </c>
      <c r="I93" s="521">
        <v>218.2</v>
      </c>
      <c r="J93" s="436">
        <v>916</v>
      </c>
      <c r="K93" s="520">
        <v>0</v>
      </c>
      <c r="L93" s="496">
        <v>0</v>
      </c>
      <c r="M93" s="409" t="s">
        <v>118</v>
      </c>
      <c r="N93" s="530">
        <v>3195.2</v>
      </c>
      <c r="O93" s="497">
        <v>2.7418025751072959</v>
      </c>
      <c r="P93" s="497">
        <v>0.33493562231759655</v>
      </c>
      <c r="R93" s="495"/>
    </row>
    <row r="94" spans="1:18" ht="14.5" outlineLevel="1" x14ac:dyDescent="0.35">
      <c r="A94" s="744"/>
      <c r="B94" s="519">
        <v>2021</v>
      </c>
      <c r="C94" s="520">
        <v>92.2</v>
      </c>
      <c r="D94" s="520">
        <v>7</v>
      </c>
      <c r="E94" s="496">
        <v>0</v>
      </c>
      <c r="F94" s="378">
        <v>1026</v>
      </c>
      <c r="G94" s="520">
        <v>287</v>
      </c>
      <c r="H94" s="496">
        <v>3</v>
      </c>
      <c r="I94" s="521">
        <v>114</v>
      </c>
      <c r="J94" s="436">
        <v>568</v>
      </c>
      <c r="K94" s="520">
        <v>0</v>
      </c>
      <c r="L94" s="496">
        <v>0</v>
      </c>
      <c r="M94" s="409" t="s">
        <v>118</v>
      </c>
      <c r="N94" s="530">
        <v>2096</v>
      </c>
      <c r="O94" s="497">
        <v>1.7623529411764705</v>
      </c>
      <c r="P94" s="497">
        <v>0.17915966386554621</v>
      </c>
      <c r="Q94" s="502"/>
      <c r="R94" s="495"/>
    </row>
    <row r="95" spans="1:18" ht="14.5" outlineLevel="1" x14ac:dyDescent="0.35">
      <c r="A95" s="744"/>
      <c r="B95" s="522">
        <v>2020</v>
      </c>
      <c r="C95" s="523">
        <v>130.19999999999999</v>
      </c>
      <c r="D95" s="523">
        <v>6</v>
      </c>
      <c r="E95" s="524">
        <v>0</v>
      </c>
      <c r="F95" s="374" t="s">
        <v>118</v>
      </c>
      <c r="G95" s="523">
        <v>258</v>
      </c>
      <c r="H95" s="524">
        <v>2</v>
      </c>
      <c r="I95" s="525">
        <v>180</v>
      </c>
      <c r="J95" s="429" t="s">
        <v>118</v>
      </c>
      <c r="K95" s="523">
        <v>0</v>
      </c>
      <c r="L95" s="524">
        <v>0</v>
      </c>
      <c r="M95" s="404" t="s">
        <v>118</v>
      </c>
      <c r="N95" s="523">
        <v>576</v>
      </c>
      <c r="O95" s="433" t="s">
        <v>118</v>
      </c>
      <c r="P95" s="526">
        <v>0.27495652173913043</v>
      </c>
      <c r="Q95" s="502"/>
      <c r="R95" s="495"/>
    </row>
    <row r="96" spans="1:18" ht="14.5" outlineLevel="1" x14ac:dyDescent="0.35">
      <c r="A96" s="744"/>
      <c r="B96" s="522">
        <v>2019</v>
      </c>
      <c r="C96" s="523">
        <v>0</v>
      </c>
      <c r="D96" s="523">
        <v>5</v>
      </c>
      <c r="E96" s="524">
        <v>0</v>
      </c>
      <c r="F96" s="374" t="s">
        <v>118</v>
      </c>
      <c r="G96" s="523">
        <v>160</v>
      </c>
      <c r="H96" s="524">
        <v>1</v>
      </c>
      <c r="I96" s="525">
        <v>462</v>
      </c>
      <c r="J96" s="429" t="s">
        <v>118</v>
      </c>
      <c r="K96" s="523">
        <v>0</v>
      </c>
      <c r="L96" s="524">
        <v>0</v>
      </c>
      <c r="M96" s="404" t="s">
        <v>118</v>
      </c>
      <c r="N96" s="523">
        <v>628</v>
      </c>
      <c r="O96" s="433" t="s">
        <v>118</v>
      </c>
      <c r="P96" s="526">
        <v>0.46421471172962225</v>
      </c>
      <c r="Q96" s="502"/>
      <c r="R96" s="495"/>
    </row>
    <row r="97" spans="1:18" ht="14.5" outlineLevel="1" x14ac:dyDescent="0.35">
      <c r="A97" s="745"/>
      <c r="B97" s="536">
        <v>2015</v>
      </c>
      <c r="C97" s="533">
        <v>0</v>
      </c>
      <c r="D97" s="431" t="s">
        <v>118</v>
      </c>
      <c r="E97" s="499">
        <v>259</v>
      </c>
      <c r="F97" s="432" t="s">
        <v>118</v>
      </c>
      <c r="G97" s="431" t="s">
        <v>118</v>
      </c>
      <c r="H97" s="500" t="s">
        <v>118</v>
      </c>
      <c r="I97" s="431" t="s">
        <v>118</v>
      </c>
      <c r="J97" s="431" t="s">
        <v>118</v>
      </c>
      <c r="K97" s="533">
        <v>0</v>
      </c>
      <c r="L97" s="500" t="s">
        <v>118</v>
      </c>
      <c r="M97" s="500" t="s">
        <v>118</v>
      </c>
      <c r="N97" s="533">
        <v>259</v>
      </c>
      <c r="O97" s="500" t="s">
        <v>118</v>
      </c>
      <c r="P97" s="501">
        <v>0.46582733812949639</v>
      </c>
      <c r="R97" s="495"/>
    </row>
    <row r="98" spans="1:18" ht="14.5" outlineLevel="1" x14ac:dyDescent="0.35">
      <c r="A98" s="744" t="s">
        <v>271</v>
      </c>
      <c r="B98" s="515" t="s">
        <v>111</v>
      </c>
      <c r="C98" s="516">
        <v>0</v>
      </c>
      <c r="D98" s="516">
        <v>0.4148790093943987</v>
      </c>
      <c r="E98" s="492">
        <v>0</v>
      </c>
      <c r="F98" s="527">
        <v>0</v>
      </c>
      <c r="G98" s="516">
        <v>2</v>
      </c>
      <c r="H98" s="492">
        <v>0</v>
      </c>
      <c r="I98" s="516">
        <v>8.3107526341577511</v>
      </c>
      <c r="J98" s="528">
        <v>12.8</v>
      </c>
      <c r="K98" s="517">
        <v>0</v>
      </c>
      <c r="L98" s="492">
        <v>0</v>
      </c>
      <c r="M98" s="493" t="s">
        <v>118</v>
      </c>
      <c r="N98" s="516">
        <v>23.525631643552153</v>
      </c>
      <c r="O98" s="494">
        <v>0.94102526574208611</v>
      </c>
      <c r="P98" s="494">
        <v>0.34902526574208603</v>
      </c>
      <c r="R98" s="495"/>
    </row>
    <row r="99" spans="1:18" ht="14.5" outlineLevel="1" x14ac:dyDescent="0.35">
      <c r="A99" s="744"/>
      <c r="B99" s="519">
        <v>2022</v>
      </c>
      <c r="C99" s="520">
        <v>0</v>
      </c>
      <c r="D99" s="520">
        <v>0</v>
      </c>
      <c r="E99" s="496">
        <v>0</v>
      </c>
      <c r="F99" s="378">
        <v>0</v>
      </c>
      <c r="G99" s="520">
        <v>1</v>
      </c>
      <c r="H99" s="496">
        <v>0</v>
      </c>
      <c r="I99" s="520">
        <v>6.2</v>
      </c>
      <c r="J99" s="436">
        <v>20</v>
      </c>
      <c r="K99" s="520">
        <v>0</v>
      </c>
      <c r="L99" s="496">
        <v>0</v>
      </c>
      <c r="M99" s="409" t="s">
        <v>118</v>
      </c>
      <c r="N99" s="520">
        <v>27.2</v>
      </c>
      <c r="O99" s="497">
        <v>1.0880000000000001</v>
      </c>
      <c r="P99" s="497">
        <v>0.248</v>
      </c>
      <c r="R99" s="495"/>
    </row>
    <row r="100" spans="1:18" ht="14.5" outlineLevel="1" x14ac:dyDescent="0.35">
      <c r="A100" s="744"/>
      <c r="B100" s="519">
        <v>2021</v>
      </c>
      <c r="C100" s="520">
        <v>0</v>
      </c>
      <c r="D100" s="520">
        <v>0</v>
      </c>
      <c r="E100" s="496">
        <v>0</v>
      </c>
      <c r="F100" s="378">
        <v>0</v>
      </c>
      <c r="G100" s="520">
        <v>1</v>
      </c>
      <c r="H100" s="496">
        <v>0</v>
      </c>
      <c r="I100" s="520">
        <v>3</v>
      </c>
      <c r="J100" s="436">
        <v>18</v>
      </c>
      <c r="K100" s="520">
        <v>0</v>
      </c>
      <c r="L100" s="496">
        <v>0</v>
      </c>
      <c r="M100" s="409" t="s">
        <v>118</v>
      </c>
      <c r="N100" s="520">
        <v>22</v>
      </c>
      <c r="O100" s="497">
        <v>0.59459459459459463</v>
      </c>
      <c r="P100" s="497">
        <v>8.1081081081081086E-2</v>
      </c>
      <c r="R100" s="495"/>
    </row>
    <row r="101" spans="1:18" ht="14.5" outlineLevel="1" x14ac:dyDescent="0.35">
      <c r="A101" s="744"/>
      <c r="B101" s="522">
        <v>2020</v>
      </c>
      <c r="C101" s="523">
        <v>0</v>
      </c>
      <c r="D101" s="523">
        <v>0</v>
      </c>
      <c r="E101" s="524">
        <v>0</v>
      </c>
      <c r="F101" s="374" t="s">
        <v>118</v>
      </c>
      <c r="G101" s="523">
        <v>1</v>
      </c>
      <c r="H101" s="524">
        <v>0</v>
      </c>
      <c r="I101" s="523">
        <v>11</v>
      </c>
      <c r="J101" s="429" t="s">
        <v>118</v>
      </c>
      <c r="K101" s="523">
        <v>0</v>
      </c>
      <c r="L101" s="524">
        <v>0</v>
      </c>
      <c r="M101" s="404" t="s">
        <v>118</v>
      </c>
      <c r="N101" s="523">
        <v>12</v>
      </c>
      <c r="O101" s="500" t="s">
        <v>118</v>
      </c>
      <c r="P101" s="526">
        <v>0.19298245614035087</v>
      </c>
      <c r="R101" s="495"/>
    </row>
    <row r="102" spans="1:18" ht="14.5" outlineLevel="1" x14ac:dyDescent="0.35">
      <c r="A102" s="744"/>
      <c r="B102" s="522">
        <v>2019</v>
      </c>
      <c r="C102" s="523">
        <v>0</v>
      </c>
      <c r="D102" s="523">
        <v>0</v>
      </c>
      <c r="E102" s="524">
        <v>10</v>
      </c>
      <c r="F102" s="374" t="s">
        <v>118</v>
      </c>
      <c r="G102" s="523">
        <v>2</v>
      </c>
      <c r="H102" s="524">
        <v>0</v>
      </c>
      <c r="I102" s="523">
        <v>39</v>
      </c>
      <c r="J102" s="429" t="s">
        <v>118</v>
      </c>
      <c r="K102" s="523">
        <v>0</v>
      </c>
      <c r="L102" s="524">
        <v>0</v>
      </c>
      <c r="M102" s="404" t="s">
        <v>118</v>
      </c>
      <c r="N102" s="523">
        <v>52</v>
      </c>
      <c r="O102" s="500" t="s">
        <v>118</v>
      </c>
      <c r="P102" s="526">
        <v>0.67123287671232879</v>
      </c>
      <c r="R102" s="495"/>
    </row>
    <row r="103" spans="1:18" ht="14.5" outlineLevel="1" x14ac:dyDescent="0.35">
      <c r="A103" s="745"/>
      <c r="B103" s="536">
        <v>2015</v>
      </c>
      <c r="C103" s="431" t="s">
        <v>118</v>
      </c>
      <c r="D103" s="431" t="s">
        <v>118</v>
      </c>
      <c r="E103" s="500" t="s">
        <v>118</v>
      </c>
      <c r="F103" s="432" t="s">
        <v>118</v>
      </c>
      <c r="G103" s="431" t="s">
        <v>118</v>
      </c>
      <c r="H103" s="500" t="s">
        <v>118</v>
      </c>
      <c r="I103" s="431" t="s">
        <v>118</v>
      </c>
      <c r="J103" s="431" t="s">
        <v>118</v>
      </c>
      <c r="K103" s="533">
        <v>0</v>
      </c>
      <c r="L103" s="500" t="s">
        <v>118</v>
      </c>
      <c r="M103" s="500" t="s">
        <v>118</v>
      </c>
      <c r="N103" s="533">
        <v>0</v>
      </c>
      <c r="O103" s="500" t="s">
        <v>118</v>
      </c>
      <c r="P103" s="501" t="s">
        <v>118</v>
      </c>
      <c r="R103" s="495"/>
    </row>
    <row r="104" spans="1:18" ht="14.5" outlineLevel="1" x14ac:dyDescent="0.35">
      <c r="A104" s="744" t="s">
        <v>272</v>
      </c>
      <c r="B104" s="515" t="s">
        <v>111</v>
      </c>
      <c r="C104" s="516">
        <v>0</v>
      </c>
      <c r="D104" s="516">
        <v>0.29433262858536013</v>
      </c>
      <c r="E104" s="492">
        <v>0</v>
      </c>
      <c r="F104" s="527">
        <v>1.9223542516113667</v>
      </c>
      <c r="G104" s="516">
        <v>1</v>
      </c>
      <c r="H104" s="492">
        <v>0</v>
      </c>
      <c r="I104" s="516">
        <v>4.4000000000000004</v>
      </c>
      <c r="J104" s="528">
        <v>7.5</v>
      </c>
      <c r="K104" s="517">
        <v>0</v>
      </c>
      <c r="L104" s="492">
        <v>0</v>
      </c>
      <c r="M104" s="493" t="s">
        <v>118</v>
      </c>
      <c r="N104" s="516">
        <v>15.116686880196728</v>
      </c>
      <c r="O104" s="494">
        <v>1.0077791253464485</v>
      </c>
      <c r="P104" s="494">
        <v>0.31295550857235738</v>
      </c>
      <c r="R104" s="495"/>
    </row>
    <row r="105" spans="1:18" ht="14.5" outlineLevel="1" x14ac:dyDescent="0.35">
      <c r="A105" s="744"/>
      <c r="B105" s="519">
        <v>2022</v>
      </c>
      <c r="C105" s="520">
        <v>0</v>
      </c>
      <c r="D105" s="520">
        <v>0.2</v>
      </c>
      <c r="E105" s="496">
        <v>0</v>
      </c>
      <c r="F105" s="378">
        <v>4</v>
      </c>
      <c r="G105" s="520">
        <v>3</v>
      </c>
      <c r="H105" s="496">
        <v>0</v>
      </c>
      <c r="I105" s="520">
        <v>3.3</v>
      </c>
      <c r="J105" s="436">
        <v>11</v>
      </c>
      <c r="K105" s="520">
        <v>0</v>
      </c>
      <c r="L105" s="496">
        <v>0</v>
      </c>
      <c r="M105" s="409" t="s">
        <v>118</v>
      </c>
      <c r="N105" s="520">
        <v>22.5</v>
      </c>
      <c r="O105" s="497">
        <v>1.61</v>
      </c>
      <c r="P105" s="497">
        <v>0.25</v>
      </c>
      <c r="R105" s="495"/>
    </row>
    <row r="106" spans="1:18" ht="14.5" outlineLevel="1" x14ac:dyDescent="0.35">
      <c r="A106" s="744"/>
      <c r="B106" s="519">
        <v>2021</v>
      </c>
      <c r="C106" s="520">
        <v>0</v>
      </c>
      <c r="D106" s="520">
        <v>0</v>
      </c>
      <c r="E106" s="496">
        <v>0</v>
      </c>
      <c r="F106" s="378">
        <v>11</v>
      </c>
      <c r="G106" s="520">
        <v>10</v>
      </c>
      <c r="H106" s="496">
        <v>0</v>
      </c>
      <c r="I106" s="520">
        <v>3</v>
      </c>
      <c r="J106" s="436">
        <v>8</v>
      </c>
      <c r="K106" s="520">
        <v>0</v>
      </c>
      <c r="L106" s="496">
        <v>0</v>
      </c>
      <c r="M106" s="409" t="s">
        <v>118</v>
      </c>
      <c r="N106" s="520">
        <v>32</v>
      </c>
      <c r="O106" s="497">
        <v>1.8823529411764706</v>
      </c>
      <c r="P106" s="497">
        <v>0.17647058823529413</v>
      </c>
      <c r="R106" s="495"/>
    </row>
    <row r="107" spans="1:18" ht="14.5" outlineLevel="1" x14ac:dyDescent="0.35">
      <c r="A107" s="744"/>
      <c r="B107" s="522">
        <v>2020</v>
      </c>
      <c r="C107" s="429">
        <v>0</v>
      </c>
      <c r="D107" s="429">
        <v>0</v>
      </c>
      <c r="E107" s="404">
        <v>0</v>
      </c>
      <c r="F107" s="374" t="s">
        <v>118</v>
      </c>
      <c r="G107" s="429">
        <v>8</v>
      </c>
      <c r="H107" s="404">
        <v>0</v>
      </c>
      <c r="I107" s="429">
        <v>5</v>
      </c>
      <c r="J107" s="429" t="s">
        <v>118</v>
      </c>
      <c r="K107" s="429">
        <v>0</v>
      </c>
      <c r="L107" s="404">
        <v>0</v>
      </c>
      <c r="M107" s="404" t="s">
        <v>118</v>
      </c>
      <c r="N107" s="429">
        <v>14</v>
      </c>
      <c r="O107" s="433" t="s">
        <v>118</v>
      </c>
      <c r="P107" s="433">
        <v>0.2</v>
      </c>
      <c r="R107" s="495"/>
    </row>
    <row r="108" spans="1:18" ht="14.5" outlineLevel="1" x14ac:dyDescent="0.35">
      <c r="A108" s="744"/>
      <c r="B108" s="522">
        <v>2019</v>
      </c>
      <c r="C108" s="429">
        <v>0</v>
      </c>
      <c r="D108" s="429">
        <v>0</v>
      </c>
      <c r="E108" s="404">
        <v>34</v>
      </c>
      <c r="F108" s="374" t="s">
        <v>118</v>
      </c>
      <c r="G108" s="429">
        <v>8</v>
      </c>
      <c r="H108" s="404">
        <v>0</v>
      </c>
      <c r="I108" s="429">
        <v>17</v>
      </c>
      <c r="J108" s="429" t="s">
        <v>118</v>
      </c>
      <c r="K108" s="429">
        <v>0</v>
      </c>
      <c r="L108" s="404">
        <v>0</v>
      </c>
      <c r="M108" s="404" t="s">
        <v>118</v>
      </c>
      <c r="N108" s="429">
        <v>59</v>
      </c>
      <c r="O108" s="433" t="s">
        <v>118</v>
      </c>
      <c r="P108" s="433">
        <v>2.125</v>
      </c>
      <c r="R108" s="495"/>
    </row>
    <row r="109" spans="1:18" ht="14.5" outlineLevel="1" x14ac:dyDescent="0.35">
      <c r="A109" s="745"/>
      <c r="B109" s="536">
        <v>2015</v>
      </c>
      <c r="C109" s="431" t="s">
        <v>118</v>
      </c>
      <c r="D109" s="431" t="s">
        <v>118</v>
      </c>
      <c r="E109" s="500" t="s">
        <v>118</v>
      </c>
      <c r="F109" s="432" t="s">
        <v>118</v>
      </c>
      <c r="G109" s="431" t="s">
        <v>118</v>
      </c>
      <c r="H109" s="500" t="s">
        <v>118</v>
      </c>
      <c r="I109" s="431" t="s">
        <v>118</v>
      </c>
      <c r="J109" s="431" t="s">
        <v>118</v>
      </c>
      <c r="K109" s="431">
        <v>0</v>
      </c>
      <c r="L109" s="500" t="s">
        <v>118</v>
      </c>
      <c r="M109" s="500" t="s">
        <v>118</v>
      </c>
      <c r="N109" s="431">
        <v>0</v>
      </c>
      <c r="O109" s="500" t="s">
        <v>118</v>
      </c>
      <c r="P109" s="501" t="s">
        <v>118</v>
      </c>
      <c r="R109" s="495"/>
    </row>
    <row r="110" spans="1:18" ht="14.5" outlineLevel="1" x14ac:dyDescent="0.35">
      <c r="A110" s="744" t="s">
        <v>304</v>
      </c>
      <c r="B110" s="515" t="s">
        <v>111</v>
      </c>
      <c r="C110" s="516">
        <v>21.097410647074025</v>
      </c>
      <c r="D110" s="516">
        <v>2.3697164094518546</v>
      </c>
      <c r="E110" s="492">
        <v>0</v>
      </c>
      <c r="F110" s="527">
        <v>390.64307880659112</v>
      </c>
      <c r="G110" s="516">
        <v>15</v>
      </c>
      <c r="H110" s="492">
        <v>0</v>
      </c>
      <c r="I110" s="516">
        <v>75.3</v>
      </c>
      <c r="J110" s="528">
        <v>111.69999999999999</v>
      </c>
      <c r="K110" s="517">
        <v>0</v>
      </c>
      <c r="L110" s="492">
        <v>0</v>
      </c>
      <c r="M110" s="493" t="s">
        <v>118</v>
      </c>
      <c r="N110" s="516">
        <v>616.11020586311702</v>
      </c>
      <c r="O110" s="494">
        <v>2.8261936048766834</v>
      </c>
      <c r="P110" s="494">
        <v>0.45306021585562328</v>
      </c>
      <c r="R110" s="495"/>
    </row>
    <row r="111" spans="1:18" ht="14.5" outlineLevel="1" x14ac:dyDescent="0.35">
      <c r="A111" s="744"/>
      <c r="B111" s="519">
        <v>2022</v>
      </c>
      <c r="C111" s="520">
        <v>12</v>
      </c>
      <c r="D111" s="520">
        <v>1</v>
      </c>
      <c r="E111" s="496">
        <v>0</v>
      </c>
      <c r="F111" s="378">
        <v>205</v>
      </c>
      <c r="G111" s="520">
        <v>12</v>
      </c>
      <c r="H111" s="496">
        <v>0</v>
      </c>
      <c r="I111" s="520">
        <v>13</v>
      </c>
      <c r="J111" s="436">
        <v>46</v>
      </c>
      <c r="K111" s="520">
        <v>0</v>
      </c>
      <c r="L111" s="496">
        <v>0</v>
      </c>
      <c r="M111" s="409" t="s">
        <v>118</v>
      </c>
      <c r="N111" s="520">
        <v>281.10000000000002</v>
      </c>
      <c r="O111" s="497">
        <v>4.9844827586206897</v>
      </c>
      <c r="P111" s="497">
        <v>0.46724137931034487</v>
      </c>
      <c r="R111" s="495"/>
    </row>
    <row r="112" spans="1:18" ht="14.5" outlineLevel="1" x14ac:dyDescent="0.35">
      <c r="A112" s="744"/>
      <c r="B112" s="519">
        <v>2021</v>
      </c>
      <c r="C112" s="520">
        <v>11.4</v>
      </c>
      <c r="D112" s="520">
        <v>0</v>
      </c>
      <c r="E112" s="496">
        <v>0</v>
      </c>
      <c r="F112" s="378">
        <v>246</v>
      </c>
      <c r="G112" s="520">
        <v>11</v>
      </c>
      <c r="H112" s="496">
        <v>0</v>
      </c>
      <c r="I112" s="520">
        <v>5</v>
      </c>
      <c r="J112" s="436">
        <v>21</v>
      </c>
      <c r="K112" s="520">
        <v>0</v>
      </c>
      <c r="L112" s="496">
        <v>0</v>
      </c>
      <c r="M112" s="409" t="s">
        <v>118</v>
      </c>
      <c r="N112" s="520">
        <v>294</v>
      </c>
      <c r="O112" s="497">
        <v>6.6909090909090905</v>
      </c>
      <c r="P112" s="497">
        <v>0.37272727272727268</v>
      </c>
      <c r="R112" s="495"/>
    </row>
    <row r="113" spans="1:18" ht="14.5" outlineLevel="1" x14ac:dyDescent="0.35">
      <c r="A113" s="744"/>
      <c r="B113" s="522">
        <v>2020</v>
      </c>
      <c r="C113" s="523">
        <v>11</v>
      </c>
      <c r="D113" s="523">
        <v>0</v>
      </c>
      <c r="E113" s="524">
        <v>0</v>
      </c>
      <c r="F113" s="374" t="s">
        <v>118</v>
      </c>
      <c r="G113" s="523">
        <v>8</v>
      </c>
      <c r="H113" s="524">
        <v>0</v>
      </c>
      <c r="I113" s="523">
        <v>13</v>
      </c>
      <c r="J113" s="429" t="s">
        <v>118</v>
      </c>
      <c r="K113" s="523">
        <v>0</v>
      </c>
      <c r="L113" s="524">
        <v>0</v>
      </c>
      <c r="M113" s="404" t="s">
        <v>118</v>
      </c>
      <c r="N113" s="523">
        <v>32</v>
      </c>
      <c r="O113" s="433" t="s">
        <v>118</v>
      </c>
      <c r="P113" s="526">
        <v>0.39344262295081966</v>
      </c>
      <c r="R113" s="495"/>
    </row>
    <row r="114" spans="1:18" ht="14.5" outlineLevel="1" x14ac:dyDescent="0.35">
      <c r="A114" s="744"/>
      <c r="B114" s="522">
        <v>2019</v>
      </c>
      <c r="C114" s="523">
        <v>7</v>
      </c>
      <c r="D114" s="523">
        <v>0</v>
      </c>
      <c r="E114" s="524">
        <v>28</v>
      </c>
      <c r="F114" s="374" t="s">
        <v>118</v>
      </c>
      <c r="G114" s="523">
        <v>7</v>
      </c>
      <c r="H114" s="524">
        <v>0</v>
      </c>
      <c r="I114" s="523">
        <v>33</v>
      </c>
      <c r="J114" s="429" t="s">
        <v>118</v>
      </c>
      <c r="K114" s="523">
        <v>0</v>
      </c>
      <c r="L114" s="524">
        <v>0</v>
      </c>
      <c r="M114" s="404" t="s">
        <v>118</v>
      </c>
      <c r="N114" s="523">
        <v>76</v>
      </c>
      <c r="O114" s="433" t="s">
        <v>118</v>
      </c>
      <c r="P114" s="526">
        <v>1.2142857142857142</v>
      </c>
      <c r="R114" s="495"/>
    </row>
    <row r="115" spans="1:18" ht="14.5" outlineLevel="1" x14ac:dyDescent="0.35">
      <c r="A115" s="745"/>
      <c r="B115" s="536">
        <v>2015</v>
      </c>
      <c r="C115" s="431" t="s">
        <v>118</v>
      </c>
      <c r="D115" s="431" t="s">
        <v>118</v>
      </c>
      <c r="E115" s="500" t="s">
        <v>118</v>
      </c>
      <c r="F115" s="432" t="s">
        <v>118</v>
      </c>
      <c r="G115" s="431" t="s">
        <v>118</v>
      </c>
      <c r="H115" s="500" t="s">
        <v>118</v>
      </c>
      <c r="I115" s="431" t="s">
        <v>118</v>
      </c>
      <c r="J115" s="431" t="s">
        <v>118</v>
      </c>
      <c r="K115" s="533">
        <v>0</v>
      </c>
      <c r="L115" s="500" t="s">
        <v>118</v>
      </c>
      <c r="M115" s="500" t="s">
        <v>118</v>
      </c>
      <c r="N115" s="533">
        <v>0</v>
      </c>
      <c r="O115" s="500" t="s">
        <v>118</v>
      </c>
      <c r="P115" s="501" t="s">
        <v>118</v>
      </c>
      <c r="R115" s="495"/>
    </row>
    <row r="116" spans="1:18" ht="14.5" outlineLevel="1" x14ac:dyDescent="0.35">
      <c r="A116" s="744" t="s">
        <v>274</v>
      </c>
      <c r="B116" s="515" t="s">
        <v>111</v>
      </c>
      <c r="C116" s="516">
        <v>131.0355966527689</v>
      </c>
      <c r="D116" s="516">
        <v>544.87803452729395</v>
      </c>
      <c r="E116" s="492">
        <v>0</v>
      </c>
      <c r="F116" s="527">
        <v>2610.7082859357079</v>
      </c>
      <c r="G116" s="518">
        <v>1485</v>
      </c>
      <c r="H116" s="492">
        <v>11</v>
      </c>
      <c r="I116" s="516">
        <v>1303.7</v>
      </c>
      <c r="J116" s="527">
        <v>7762.7</v>
      </c>
      <c r="K116" s="517">
        <v>0</v>
      </c>
      <c r="L116" s="492">
        <v>21</v>
      </c>
      <c r="M116" s="493" t="s">
        <v>118</v>
      </c>
      <c r="N116" s="518">
        <v>13870.02191711577</v>
      </c>
      <c r="O116" s="494">
        <v>2.2756393629394207</v>
      </c>
      <c r="P116" s="494">
        <v>0.32479304859393976</v>
      </c>
      <c r="R116" s="495"/>
    </row>
    <row r="117" spans="1:18" ht="14.5" outlineLevel="1" x14ac:dyDescent="0.35">
      <c r="A117" s="744"/>
      <c r="B117" s="519">
        <v>2022</v>
      </c>
      <c r="C117" s="520">
        <v>79</v>
      </c>
      <c r="D117" s="520">
        <v>753</v>
      </c>
      <c r="E117" s="496">
        <v>0</v>
      </c>
      <c r="F117" s="378">
        <v>3913</v>
      </c>
      <c r="G117" s="521">
        <v>2305</v>
      </c>
      <c r="H117" s="496">
        <v>10</v>
      </c>
      <c r="I117" s="521">
        <v>909.1</v>
      </c>
      <c r="J117" s="378">
        <v>1857</v>
      </c>
      <c r="K117" s="520">
        <v>0</v>
      </c>
      <c r="L117" s="496">
        <v>0</v>
      </c>
      <c r="M117" s="409" t="s">
        <v>118</v>
      </c>
      <c r="N117" s="521">
        <v>9825.1</v>
      </c>
      <c r="O117" s="497">
        <v>1.5820479793914024</v>
      </c>
      <c r="P117" s="497">
        <v>0.2803252294316535</v>
      </c>
      <c r="R117" s="495"/>
    </row>
    <row r="118" spans="1:18" ht="14.5" outlineLevel="1" x14ac:dyDescent="0.35">
      <c r="A118" s="744"/>
      <c r="B118" s="519">
        <v>2021</v>
      </c>
      <c r="C118" s="520">
        <v>78.5</v>
      </c>
      <c r="D118" s="520">
        <v>781</v>
      </c>
      <c r="E118" s="496">
        <v>0</v>
      </c>
      <c r="F118" s="378">
        <v>2846</v>
      </c>
      <c r="G118" s="521">
        <v>1754</v>
      </c>
      <c r="H118" s="496">
        <v>6</v>
      </c>
      <c r="I118" s="521">
        <v>119</v>
      </c>
      <c r="J118" s="378">
        <v>1851</v>
      </c>
      <c r="K118" s="520">
        <v>0</v>
      </c>
      <c r="L118" s="496">
        <v>141</v>
      </c>
      <c r="M118" s="409" t="s">
        <v>118</v>
      </c>
      <c r="N118" s="521">
        <v>7576</v>
      </c>
      <c r="O118" s="497">
        <v>1.3927389705882354</v>
      </c>
      <c r="P118" s="497">
        <v>0.17987132352941176</v>
      </c>
      <c r="R118" s="495"/>
    </row>
    <row r="119" spans="1:18" ht="14.5" outlineLevel="1" x14ac:dyDescent="0.35">
      <c r="A119" s="744"/>
      <c r="B119" s="522">
        <v>2020</v>
      </c>
      <c r="C119" s="523">
        <v>85</v>
      </c>
      <c r="D119" s="523">
        <v>1196</v>
      </c>
      <c r="E119" s="524">
        <v>0</v>
      </c>
      <c r="F119" s="374" t="s">
        <v>118</v>
      </c>
      <c r="G119" s="525">
        <v>1633</v>
      </c>
      <c r="H119" s="524">
        <v>8</v>
      </c>
      <c r="I119" s="525">
        <v>1078</v>
      </c>
      <c r="J119" s="429" t="s">
        <v>118</v>
      </c>
      <c r="K119" s="523">
        <v>0</v>
      </c>
      <c r="L119" s="524">
        <v>188</v>
      </c>
      <c r="M119" s="404" t="s">
        <v>118</v>
      </c>
      <c r="N119" s="525">
        <v>4187</v>
      </c>
      <c r="O119" s="433" t="s">
        <v>118</v>
      </c>
      <c r="P119" s="526">
        <v>0.4735046166198314</v>
      </c>
      <c r="R119" s="495"/>
    </row>
    <row r="120" spans="1:18" ht="14.5" outlineLevel="1" x14ac:dyDescent="0.35">
      <c r="A120" s="744"/>
      <c r="B120" s="522">
        <v>2019</v>
      </c>
      <c r="C120" s="523">
        <v>162</v>
      </c>
      <c r="D120" s="523">
        <v>1775</v>
      </c>
      <c r="E120" s="524">
        <v>0</v>
      </c>
      <c r="F120" s="374" t="s">
        <v>118</v>
      </c>
      <c r="G120" s="525">
        <v>2762</v>
      </c>
      <c r="H120" s="524">
        <v>18</v>
      </c>
      <c r="I120" s="525">
        <v>4627</v>
      </c>
      <c r="J120" s="429" t="s">
        <v>118</v>
      </c>
      <c r="K120" s="523">
        <v>0</v>
      </c>
      <c r="L120" s="524">
        <v>306</v>
      </c>
      <c r="M120" s="404" t="s">
        <v>118</v>
      </c>
      <c r="N120" s="525">
        <v>9650</v>
      </c>
      <c r="O120" s="433" t="s">
        <v>118</v>
      </c>
      <c r="P120" s="526">
        <v>1.1463499825358017</v>
      </c>
      <c r="R120" s="495"/>
    </row>
    <row r="121" spans="1:18" ht="14.5" outlineLevel="1" x14ac:dyDescent="0.35">
      <c r="A121" s="745"/>
      <c r="B121" s="536">
        <v>2015</v>
      </c>
      <c r="C121" s="533">
        <v>653</v>
      </c>
      <c r="D121" s="431" t="s">
        <v>118</v>
      </c>
      <c r="E121" s="499">
        <v>9581</v>
      </c>
      <c r="F121" s="432" t="s">
        <v>118</v>
      </c>
      <c r="G121" s="432" t="s">
        <v>118</v>
      </c>
      <c r="H121" s="500" t="s">
        <v>118</v>
      </c>
      <c r="I121" s="432" t="s">
        <v>118</v>
      </c>
      <c r="J121" s="431" t="s">
        <v>118</v>
      </c>
      <c r="K121" s="533">
        <v>0</v>
      </c>
      <c r="L121" s="500" t="s">
        <v>118</v>
      </c>
      <c r="M121" s="500" t="s">
        <v>118</v>
      </c>
      <c r="N121" s="537">
        <v>10234</v>
      </c>
      <c r="O121" s="500" t="s">
        <v>118</v>
      </c>
      <c r="P121" s="501">
        <v>2.1577060931899643</v>
      </c>
      <c r="Q121" s="502"/>
      <c r="R121" s="495"/>
    </row>
    <row r="122" spans="1:18" ht="14.5" x14ac:dyDescent="0.35">
      <c r="A122" s="744" t="s">
        <v>279</v>
      </c>
      <c r="B122" s="515" t="s">
        <v>111</v>
      </c>
      <c r="C122" s="516">
        <v>0</v>
      </c>
      <c r="D122" s="516">
        <v>0</v>
      </c>
      <c r="E122" s="492">
        <v>0</v>
      </c>
      <c r="F122" s="527">
        <v>416.17720874217292</v>
      </c>
      <c r="G122" s="518">
        <v>2</v>
      </c>
      <c r="H122" s="492">
        <v>0</v>
      </c>
      <c r="I122" s="518">
        <v>8.3000000000000007</v>
      </c>
      <c r="J122" s="528">
        <v>17.399999999999999</v>
      </c>
      <c r="K122" s="517">
        <v>0</v>
      </c>
      <c r="L122" s="492">
        <v>0</v>
      </c>
      <c r="M122" s="493" t="s">
        <v>118</v>
      </c>
      <c r="N122" s="518">
        <v>443.87720874217291</v>
      </c>
      <c r="O122" s="494">
        <v>13.055212021828615</v>
      </c>
      <c r="P122" s="494">
        <v>0.24411764705882355</v>
      </c>
      <c r="R122" s="495"/>
    </row>
    <row r="123" spans="1:18" ht="14.5" x14ac:dyDescent="0.35">
      <c r="A123" s="744"/>
      <c r="B123" s="519">
        <v>2022</v>
      </c>
      <c r="C123" s="520">
        <v>0</v>
      </c>
      <c r="D123" s="520">
        <v>1.4</v>
      </c>
      <c r="E123" s="496">
        <v>0</v>
      </c>
      <c r="F123" s="378">
        <v>993</v>
      </c>
      <c r="G123" s="521">
        <v>13.81</v>
      </c>
      <c r="H123" s="496">
        <v>0</v>
      </c>
      <c r="I123" s="521">
        <v>18.3</v>
      </c>
      <c r="J123" s="436">
        <v>57</v>
      </c>
      <c r="K123" s="520">
        <v>0</v>
      </c>
      <c r="L123" s="496">
        <v>0</v>
      </c>
      <c r="M123" s="409" t="s">
        <v>118</v>
      </c>
      <c r="N123" s="521">
        <v>1084</v>
      </c>
      <c r="O123" s="497">
        <v>15.04875</v>
      </c>
      <c r="P123" s="497">
        <v>0.27361111111111108</v>
      </c>
      <c r="R123" s="495"/>
    </row>
    <row r="124" spans="1:18" ht="14.5" x14ac:dyDescent="0.35">
      <c r="A124" s="744"/>
      <c r="B124" s="519">
        <v>2021</v>
      </c>
      <c r="C124" s="520">
        <v>0</v>
      </c>
      <c r="D124" s="520">
        <v>0</v>
      </c>
      <c r="E124" s="496">
        <v>0</v>
      </c>
      <c r="F124" s="378">
        <v>1316</v>
      </c>
      <c r="G124" s="521">
        <v>32</v>
      </c>
      <c r="H124" s="496">
        <v>0</v>
      </c>
      <c r="I124" s="521">
        <v>18</v>
      </c>
      <c r="J124" s="436">
        <v>52</v>
      </c>
      <c r="K124" s="520">
        <v>0</v>
      </c>
      <c r="L124" s="496">
        <v>0</v>
      </c>
      <c r="M124" s="409" t="s">
        <v>118</v>
      </c>
      <c r="N124" s="521">
        <v>1418</v>
      </c>
      <c r="O124" s="497">
        <v>13.009174311926605</v>
      </c>
      <c r="P124" s="497">
        <v>0.16513761467889909</v>
      </c>
      <c r="R124" s="495"/>
    </row>
    <row r="125" spans="1:18" ht="14.5" x14ac:dyDescent="0.35">
      <c r="A125" s="744"/>
      <c r="B125" s="522">
        <v>2020</v>
      </c>
      <c r="C125" s="523">
        <v>0</v>
      </c>
      <c r="D125" s="523">
        <v>0</v>
      </c>
      <c r="E125" s="524">
        <v>0</v>
      </c>
      <c r="F125" s="374" t="s">
        <v>118</v>
      </c>
      <c r="G125" s="525">
        <v>19</v>
      </c>
      <c r="H125" s="524">
        <v>0</v>
      </c>
      <c r="I125" s="525">
        <v>31</v>
      </c>
      <c r="J125" s="429" t="s">
        <v>118</v>
      </c>
      <c r="K125" s="523">
        <v>0</v>
      </c>
      <c r="L125" s="524">
        <v>0</v>
      </c>
      <c r="M125" s="404" t="s">
        <v>118</v>
      </c>
      <c r="N125" s="525">
        <v>49</v>
      </c>
      <c r="O125" s="433" t="s">
        <v>118</v>
      </c>
      <c r="P125" s="526">
        <v>0.24603174603174602</v>
      </c>
      <c r="R125" s="495"/>
    </row>
    <row r="126" spans="1:18" ht="14.5" x14ac:dyDescent="0.35">
      <c r="A126" s="744"/>
      <c r="B126" s="522">
        <v>2019</v>
      </c>
      <c r="C126" s="523">
        <v>0</v>
      </c>
      <c r="D126" s="523">
        <v>0</v>
      </c>
      <c r="E126" s="524">
        <v>0</v>
      </c>
      <c r="F126" s="374" t="s">
        <v>118</v>
      </c>
      <c r="G126" s="525">
        <v>19</v>
      </c>
      <c r="H126" s="524">
        <v>0</v>
      </c>
      <c r="I126" s="525">
        <v>89</v>
      </c>
      <c r="J126" s="429" t="s">
        <v>118</v>
      </c>
      <c r="K126" s="523">
        <v>0</v>
      </c>
      <c r="L126" s="524">
        <v>0</v>
      </c>
      <c r="M126" s="404" t="s">
        <v>118</v>
      </c>
      <c r="N126" s="525">
        <v>108</v>
      </c>
      <c r="O126" s="433" t="s">
        <v>118</v>
      </c>
      <c r="P126" s="526">
        <v>0.68992248062015504</v>
      </c>
      <c r="R126" s="495"/>
    </row>
    <row r="127" spans="1:18" ht="14.5" x14ac:dyDescent="0.35">
      <c r="A127" s="745"/>
      <c r="B127" s="536">
        <v>2015</v>
      </c>
      <c r="C127" s="533">
        <v>0</v>
      </c>
      <c r="D127" s="431" t="s">
        <v>118</v>
      </c>
      <c r="E127" s="499">
        <v>40</v>
      </c>
      <c r="F127" s="432" t="s">
        <v>118</v>
      </c>
      <c r="G127" s="432" t="s">
        <v>118</v>
      </c>
      <c r="H127" s="500" t="s">
        <v>118</v>
      </c>
      <c r="I127" s="432" t="s">
        <v>118</v>
      </c>
      <c r="J127" s="431" t="s">
        <v>118</v>
      </c>
      <c r="K127" s="533">
        <v>0</v>
      </c>
      <c r="L127" s="500" t="s">
        <v>118</v>
      </c>
      <c r="M127" s="500" t="s">
        <v>118</v>
      </c>
      <c r="N127" s="537">
        <v>40</v>
      </c>
      <c r="O127" s="500" t="s">
        <v>118</v>
      </c>
      <c r="P127" s="501">
        <v>0.43010752688172044</v>
      </c>
      <c r="R127" s="495"/>
    </row>
    <row r="128" spans="1:18" ht="14.5" x14ac:dyDescent="0.35">
      <c r="A128" s="733" t="s">
        <v>243</v>
      </c>
      <c r="B128" s="515" t="s">
        <v>111</v>
      </c>
      <c r="C128" s="516">
        <v>286.22383517800159</v>
      </c>
      <c r="D128" s="516">
        <v>561.12911593321451</v>
      </c>
      <c r="E128" s="492">
        <v>0</v>
      </c>
      <c r="F128" s="527">
        <v>4868</v>
      </c>
      <c r="G128" s="518">
        <v>1659</v>
      </c>
      <c r="H128" s="492">
        <v>19</v>
      </c>
      <c r="I128" s="518">
        <v>1677</v>
      </c>
      <c r="J128" s="527">
        <v>8498</v>
      </c>
      <c r="K128" s="517">
        <v>0</v>
      </c>
      <c r="L128" s="492">
        <v>21</v>
      </c>
      <c r="M128" s="493" t="s">
        <v>118</v>
      </c>
      <c r="N128" s="518">
        <v>17589.352951111214</v>
      </c>
      <c r="O128" s="494">
        <v>2.3355932746130943</v>
      </c>
      <c r="P128" s="494">
        <v>0.33519492114078026</v>
      </c>
      <c r="R128" s="495"/>
    </row>
    <row r="129" spans="1:23" ht="14.5" x14ac:dyDescent="0.35">
      <c r="A129" s="733"/>
      <c r="B129" s="519">
        <v>2022</v>
      </c>
      <c r="C129" s="520">
        <v>249</v>
      </c>
      <c r="D129" s="520">
        <v>769.3</v>
      </c>
      <c r="E129" s="496">
        <v>0</v>
      </c>
      <c r="F129" s="378">
        <v>6701</v>
      </c>
      <c r="G129" s="521">
        <v>2628</v>
      </c>
      <c r="H129" s="496">
        <v>18</v>
      </c>
      <c r="I129" s="521">
        <v>1168</v>
      </c>
      <c r="J129" s="378">
        <v>2905</v>
      </c>
      <c r="K129" s="520">
        <v>0</v>
      </c>
      <c r="L129" s="496">
        <v>0</v>
      </c>
      <c r="M129" s="409" t="s">
        <v>118</v>
      </c>
      <c r="N129" s="521">
        <v>14438</v>
      </c>
      <c r="O129" s="497">
        <v>1.91</v>
      </c>
      <c r="P129" s="497">
        <v>0.28999999999999998</v>
      </c>
      <c r="R129" s="495"/>
    </row>
    <row r="130" spans="1:23" ht="14.5" x14ac:dyDescent="0.35">
      <c r="A130" s="733"/>
      <c r="B130" s="519">
        <v>2021</v>
      </c>
      <c r="C130" s="520">
        <v>182.1</v>
      </c>
      <c r="D130" s="520">
        <v>788</v>
      </c>
      <c r="E130" s="496">
        <v>0</v>
      </c>
      <c r="F130" s="378">
        <v>5445</v>
      </c>
      <c r="G130" s="521">
        <v>2095</v>
      </c>
      <c r="H130" s="496">
        <v>8</v>
      </c>
      <c r="I130" s="521">
        <v>262</v>
      </c>
      <c r="J130" s="378">
        <v>2518</v>
      </c>
      <c r="K130" s="520">
        <v>0</v>
      </c>
      <c r="L130" s="496">
        <v>141</v>
      </c>
      <c r="M130" s="409" t="s">
        <v>118</v>
      </c>
      <c r="N130" s="521">
        <v>11439</v>
      </c>
      <c r="O130" s="497">
        <v>1.67</v>
      </c>
      <c r="P130" s="497">
        <v>0.18</v>
      </c>
      <c r="Q130" s="502"/>
      <c r="R130" s="495"/>
    </row>
    <row r="131" spans="1:23" ht="14.5" x14ac:dyDescent="0.35">
      <c r="A131" s="733"/>
      <c r="B131" s="522">
        <v>2020</v>
      </c>
      <c r="C131" s="523">
        <v>226.2</v>
      </c>
      <c r="D131" s="523">
        <v>1203</v>
      </c>
      <c r="E131" s="524">
        <v>0</v>
      </c>
      <c r="F131" s="374" t="s">
        <v>118</v>
      </c>
      <c r="G131" s="525">
        <v>1927</v>
      </c>
      <c r="H131" s="524">
        <v>9</v>
      </c>
      <c r="I131" s="525">
        <v>1317</v>
      </c>
      <c r="J131" s="374" t="s">
        <v>118</v>
      </c>
      <c r="K131" s="523">
        <v>0</v>
      </c>
      <c r="L131" s="524">
        <v>188</v>
      </c>
      <c r="M131" s="404" t="s">
        <v>118</v>
      </c>
      <c r="N131" s="525">
        <v>4871</v>
      </c>
      <c r="O131" s="433" t="s">
        <v>118</v>
      </c>
      <c r="P131" s="526">
        <v>0.42902671457584751</v>
      </c>
      <c r="Q131" s="502"/>
      <c r="R131" s="495"/>
    </row>
    <row r="132" spans="1:23" ht="14.5" x14ac:dyDescent="0.35">
      <c r="A132" s="733"/>
      <c r="B132" s="522">
        <v>2019</v>
      </c>
      <c r="C132" s="523">
        <v>169</v>
      </c>
      <c r="D132" s="523">
        <v>1781</v>
      </c>
      <c r="E132" s="524">
        <v>72</v>
      </c>
      <c r="F132" s="374" t="s">
        <v>118</v>
      </c>
      <c r="G132" s="523">
        <v>2959</v>
      </c>
      <c r="H132" s="524">
        <v>20</v>
      </c>
      <c r="I132" s="525">
        <v>5266</v>
      </c>
      <c r="J132" s="374" t="s">
        <v>118</v>
      </c>
      <c r="K132" s="523">
        <v>0</v>
      </c>
      <c r="L132" s="524">
        <v>306</v>
      </c>
      <c r="M132" s="404" t="s">
        <v>118</v>
      </c>
      <c r="N132" s="525">
        <v>10573</v>
      </c>
      <c r="O132" s="433" t="s">
        <v>118</v>
      </c>
      <c r="P132" s="526">
        <v>1.0390647276874823</v>
      </c>
      <c r="Q132" s="502"/>
      <c r="R132" s="495"/>
    </row>
    <row r="133" spans="1:23" ht="14.5" x14ac:dyDescent="0.35">
      <c r="A133" s="743"/>
      <c r="B133" s="536">
        <v>2015</v>
      </c>
      <c r="C133" s="533">
        <v>653</v>
      </c>
      <c r="D133" s="431" t="s">
        <v>118</v>
      </c>
      <c r="E133" s="499">
        <v>9880</v>
      </c>
      <c r="F133" s="432" t="s">
        <v>118</v>
      </c>
      <c r="G133" s="431" t="s">
        <v>118</v>
      </c>
      <c r="H133" s="500" t="s">
        <v>118</v>
      </c>
      <c r="I133" s="432" t="s">
        <v>118</v>
      </c>
      <c r="J133" s="432" t="s">
        <v>118</v>
      </c>
      <c r="K133" s="533">
        <v>0</v>
      </c>
      <c r="L133" s="500" t="s">
        <v>118</v>
      </c>
      <c r="M133" s="500" t="s">
        <v>118</v>
      </c>
      <c r="N133" s="537">
        <v>10533</v>
      </c>
      <c r="O133" s="500" t="s">
        <v>118</v>
      </c>
      <c r="P133" s="501">
        <v>1.9534495548961424</v>
      </c>
      <c r="R133" s="495"/>
    </row>
    <row r="134" spans="1:23" ht="14.5" x14ac:dyDescent="0.35">
      <c r="A134" s="747" t="s">
        <v>244</v>
      </c>
      <c r="B134" s="515">
        <v>2023</v>
      </c>
      <c r="C134" s="518">
        <v>1215.7916977110847</v>
      </c>
      <c r="D134" s="516">
        <v>924.20029078077232</v>
      </c>
      <c r="E134" s="492">
        <v>252.44856228002223</v>
      </c>
      <c r="F134" s="527">
        <v>285987.84999999998</v>
      </c>
      <c r="G134" s="516">
        <v>3822</v>
      </c>
      <c r="H134" s="492">
        <v>44</v>
      </c>
      <c r="I134" s="518">
        <v>18406</v>
      </c>
      <c r="J134" s="527">
        <v>32895</v>
      </c>
      <c r="K134" s="517">
        <v>108</v>
      </c>
      <c r="L134" s="492">
        <v>204</v>
      </c>
      <c r="M134" s="493">
        <v>3835</v>
      </c>
      <c r="N134" s="518">
        <v>347694</v>
      </c>
      <c r="O134" s="494">
        <v>6.2273924023427005</v>
      </c>
      <c r="P134" s="494">
        <v>0.37443805634660504</v>
      </c>
      <c r="R134" s="495"/>
      <c r="S134" s="495"/>
    </row>
    <row r="135" spans="1:23" ht="14.5" x14ac:dyDescent="0.35">
      <c r="A135" s="733"/>
      <c r="B135" s="519">
        <v>2022</v>
      </c>
      <c r="C135" s="521">
        <v>1952</v>
      </c>
      <c r="D135" s="520">
        <v>1355</v>
      </c>
      <c r="E135" s="496">
        <v>398</v>
      </c>
      <c r="F135" s="378">
        <v>269837</v>
      </c>
      <c r="G135" s="520">
        <v>4539</v>
      </c>
      <c r="H135" s="496">
        <v>45</v>
      </c>
      <c r="I135" s="521">
        <v>13826</v>
      </c>
      <c r="J135" s="378">
        <v>36039</v>
      </c>
      <c r="K135" s="520">
        <v>191</v>
      </c>
      <c r="L135" s="496">
        <v>699</v>
      </c>
      <c r="M135" s="409">
        <v>3719.5</v>
      </c>
      <c r="N135" s="521">
        <v>332600.5</v>
      </c>
      <c r="O135" s="497">
        <v>6.6948692992298131</v>
      </c>
      <c r="P135" s="497">
        <v>0.36</v>
      </c>
      <c r="R135" s="495"/>
    </row>
    <row r="136" spans="1:23" ht="14.5" x14ac:dyDescent="0.35">
      <c r="A136" s="733"/>
      <c r="B136" s="519">
        <v>2021</v>
      </c>
      <c r="C136" s="521">
        <v>2526.1</v>
      </c>
      <c r="D136" s="520">
        <v>1124</v>
      </c>
      <c r="E136" s="496">
        <v>627</v>
      </c>
      <c r="F136" s="378">
        <v>259011</v>
      </c>
      <c r="G136" s="520">
        <v>4439</v>
      </c>
      <c r="H136" s="496">
        <v>42</v>
      </c>
      <c r="I136" s="521">
        <v>6957</v>
      </c>
      <c r="J136" s="378">
        <v>21716</v>
      </c>
      <c r="K136" s="520">
        <v>141</v>
      </c>
      <c r="L136" s="496">
        <v>151</v>
      </c>
      <c r="M136" s="409">
        <v>2837</v>
      </c>
      <c r="N136" s="521">
        <v>299570</v>
      </c>
      <c r="O136" s="497">
        <v>6.3602329366804504</v>
      </c>
      <c r="P136" s="497">
        <v>0.24</v>
      </c>
      <c r="R136" s="495"/>
    </row>
    <row r="137" spans="1:23" ht="14.5" x14ac:dyDescent="0.35">
      <c r="A137" s="733"/>
      <c r="B137" s="522">
        <v>2020</v>
      </c>
      <c r="C137" s="525">
        <v>2315</v>
      </c>
      <c r="D137" s="523">
        <v>1403</v>
      </c>
      <c r="E137" s="524">
        <v>1124</v>
      </c>
      <c r="F137" s="374">
        <v>189406</v>
      </c>
      <c r="G137" s="523">
        <v>3833</v>
      </c>
      <c r="H137" s="524">
        <v>50</v>
      </c>
      <c r="I137" s="525">
        <v>11559</v>
      </c>
      <c r="J137" s="374">
        <v>23714</v>
      </c>
      <c r="K137" s="523">
        <v>1132</v>
      </c>
      <c r="L137" s="524">
        <v>509</v>
      </c>
      <c r="M137" s="404" t="s">
        <v>118</v>
      </c>
      <c r="N137" s="525">
        <v>235044</v>
      </c>
      <c r="O137" s="433" t="s">
        <v>118</v>
      </c>
      <c r="P137" s="526">
        <v>0.38249923644138051</v>
      </c>
      <c r="R137" s="495"/>
    </row>
    <row r="138" spans="1:23" ht="14.5" x14ac:dyDescent="0.35">
      <c r="A138" s="733"/>
      <c r="B138" s="522">
        <v>2019</v>
      </c>
      <c r="C138" s="525">
        <v>2664</v>
      </c>
      <c r="D138" s="523">
        <v>2048</v>
      </c>
      <c r="E138" s="524">
        <v>1724</v>
      </c>
      <c r="F138" s="374">
        <v>221311</v>
      </c>
      <c r="G138" s="523">
        <v>5464</v>
      </c>
      <c r="H138" s="524">
        <v>78</v>
      </c>
      <c r="I138" s="525">
        <v>34310</v>
      </c>
      <c r="J138" s="374">
        <v>66778</v>
      </c>
      <c r="K138" s="523">
        <v>1250</v>
      </c>
      <c r="L138" s="524">
        <v>494</v>
      </c>
      <c r="M138" s="409">
        <v>2892</v>
      </c>
      <c r="N138" s="525">
        <v>336121</v>
      </c>
      <c r="O138" s="433" t="s">
        <v>118</v>
      </c>
      <c r="P138" s="526">
        <v>0.92956748860064631</v>
      </c>
      <c r="R138" s="495"/>
    </row>
    <row r="139" spans="1:23" ht="14.5" x14ac:dyDescent="0.35">
      <c r="A139" s="743"/>
      <c r="B139" s="536">
        <v>2015</v>
      </c>
      <c r="C139" s="537">
        <v>2237</v>
      </c>
      <c r="D139" s="431" t="s">
        <v>118</v>
      </c>
      <c r="E139" s="499">
        <v>15724</v>
      </c>
      <c r="F139" s="432" t="s">
        <v>118</v>
      </c>
      <c r="G139" s="431" t="s">
        <v>118</v>
      </c>
      <c r="H139" s="500" t="s">
        <v>118</v>
      </c>
      <c r="I139" s="432">
        <v>32005</v>
      </c>
      <c r="J139" s="431" t="s">
        <v>118</v>
      </c>
      <c r="K139" s="533">
        <v>1227</v>
      </c>
      <c r="L139" s="500" t="s">
        <v>118</v>
      </c>
      <c r="M139" s="500" t="s">
        <v>118</v>
      </c>
      <c r="N139" s="537">
        <v>51193</v>
      </c>
      <c r="O139" s="500" t="s">
        <v>118</v>
      </c>
      <c r="P139" s="501">
        <v>1.4685312679288582</v>
      </c>
      <c r="R139" s="495"/>
    </row>
    <row r="140" spans="1:23" ht="157" customHeight="1" x14ac:dyDescent="0.35">
      <c r="A140" s="752" t="s">
        <v>305</v>
      </c>
      <c r="B140" s="753"/>
      <c r="C140" s="753"/>
      <c r="D140" s="753"/>
      <c r="E140" s="753"/>
      <c r="F140" s="753"/>
      <c r="G140" s="753"/>
      <c r="H140" s="753"/>
      <c r="I140" s="753"/>
      <c r="J140" s="753"/>
      <c r="K140" s="753"/>
      <c r="L140" s="753"/>
      <c r="M140" s="753"/>
      <c r="N140" s="753"/>
      <c r="O140" s="753"/>
      <c r="P140" s="753"/>
      <c r="R140" s="495"/>
      <c r="V140" s="746"/>
      <c r="W140" s="746"/>
    </row>
    <row r="141" spans="1:23" ht="15" customHeight="1" x14ac:dyDescent="0.35">
      <c r="F141" s="542"/>
    </row>
  </sheetData>
  <mergeCells count="31">
    <mergeCell ref="A122:A127"/>
    <mergeCell ref="A128:A133"/>
    <mergeCell ref="A134:A139"/>
    <mergeCell ref="A140:P140"/>
    <mergeCell ref="V140:W140"/>
    <mergeCell ref="A116:A121"/>
    <mergeCell ref="A50:A55"/>
    <mergeCell ref="A56:A61"/>
    <mergeCell ref="A62:A67"/>
    <mergeCell ref="A68:A73"/>
    <mergeCell ref="A74:A79"/>
    <mergeCell ref="A80:A85"/>
    <mergeCell ref="A86:A91"/>
    <mergeCell ref="A92:A97"/>
    <mergeCell ref="A98:A103"/>
    <mergeCell ref="A104:A109"/>
    <mergeCell ref="A110:A115"/>
    <mergeCell ref="A44:A49"/>
    <mergeCell ref="A7:E7"/>
    <mergeCell ref="A9:P9"/>
    <mergeCell ref="A11:A12"/>
    <mergeCell ref="B11:B12"/>
    <mergeCell ref="C11:D11"/>
    <mergeCell ref="F11:N11"/>
    <mergeCell ref="O11:O12"/>
    <mergeCell ref="P11:P12"/>
    <mergeCell ref="A14:A19"/>
    <mergeCell ref="A20:A25"/>
    <mergeCell ref="A26:A31"/>
    <mergeCell ref="A32:A37"/>
    <mergeCell ref="A38:A43"/>
  </mergeCells>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25922F-5C07-4C80-9C79-94E6421DA6F2}">
  <dimension ref="A4:X49"/>
  <sheetViews>
    <sheetView workbookViewId="0">
      <selection activeCell="B4" sqref="B4:D4"/>
    </sheetView>
  </sheetViews>
  <sheetFormatPr baseColWidth="10" defaultColWidth="11.453125" defaultRowHeight="14.5" x14ac:dyDescent="0.35"/>
  <cols>
    <col min="1" max="1" width="43.81640625" style="543" customWidth="1"/>
    <col min="2" max="2" width="20.1796875" style="543" customWidth="1"/>
    <col min="3" max="3" width="8.453125" style="543" bestFit="1" customWidth="1"/>
    <col min="4" max="4" width="20.54296875" style="543" customWidth="1"/>
    <col min="5" max="5" width="9.54296875" style="543" customWidth="1"/>
    <col min="6" max="10" width="5.453125" style="543" customWidth="1"/>
    <col min="11" max="11" width="6.54296875" style="543" bestFit="1" customWidth="1"/>
    <col min="12" max="12" width="7" style="543" customWidth="1"/>
    <col min="13" max="13" width="5.54296875" style="543" customWidth="1"/>
    <col min="14" max="14" width="7" style="543" customWidth="1"/>
    <col min="15" max="15" width="7.81640625" style="543" customWidth="1"/>
    <col min="16" max="16" width="6.54296875" style="543" bestFit="1" customWidth="1"/>
    <col min="17" max="17" width="4.453125" style="543" customWidth="1"/>
    <col min="18" max="20" width="10.453125" style="543" customWidth="1"/>
    <col min="21" max="16384" width="11.453125" style="543"/>
  </cols>
  <sheetData>
    <row r="4" spans="1:24" x14ac:dyDescent="0.35">
      <c r="B4" s="755">
        <v>2023</v>
      </c>
      <c r="C4" s="755"/>
      <c r="D4" s="755"/>
      <c r="E4" s="755" t="s">
        <v>306</v>
      </c>
      <c r="F4" s="755"/>
      <c r="G4" s="755"/>
      <c r="H4" s="755"/>
      <c r="I4" s="755"/>
      <c r="J4" s="755"/>
      <c r="K4" s="756" t="s">
        <v>307</v>
      </c>
      <c r="L4" s="757"/>
      <c r="M4" s="757"/>
      <c r="N4" s="757"/>
      <c r="O4" s="757"/>
      <c r="P4" s="757"/>
    </row>
    <row r="5" spans="1:24" ht="184.5" x14ac:dyDescent="0.35">
      <c r="A5" s="544" t="s">
        <v>308</v>
      </c>
      <c r="B5" s="545" t="s">
        <v>309</v>
      </c>
      <c r="C5" s="545" t="s">
        <v>310</v>
      </c>
      <c r="D5" s="545" t="s">
        <v>311</v>
      </c>
      <c r="E5" s="546" t="s">
        <v>312</v>
      </c>
      <c r="F5" s="546" t="s">
        <v>313</v>
      </c>
      <c r="G5" s="546" t="s">
        <v>314</v>
      </c>
      <c r="H5" s="546" t="s">
        <v>315</v>
      </c>
      <c r="I5" s="546" t="s">
        <v>316</v>
      </c>
      <c r="J5" s="546" t="s">
        <v>317</v>
      </c>
      <c r="K5" s="546" t="s">
        <v>312</v>
      </c>
      <c r="L5" s="546" t="s">
        <v>313</v>
      </c>
      <c r="M5" s="546" t="s">
        <v>314</v>
      </c>
      <c r="N5" s="546" t="s">
        <v>315</v>
      </c>
      <c r="O5" s="546" t="s">
        <v>316</v>
      </c>
      <c r="P5" s="546" t="s">
        <v>317</v>
      </c>
      <c r="Q5" s="546" t="s">
        <v>318</v>
      </c>
      <c r="R5" s="547" t="s">
        <v>319</v>
      </c>
      <c r="S5" s="548" t="s">
        <v>320</v>
      </c>
      <c r="T5" s="548" t="s">
        <v>321</v>
      </c>
    </row>
    <row r="6" spans="1:24" ht="68.25" customHeight="1" x14ac:dyDescent="0.35">
      <c r="A6" s="544"/>
      <c r="B6" s="546"/>
      <c r="C6" s="549" t="s">
        <v>322</v>
      </c>
      <c r="D6" s="550" t="s">
        <v>113</v>
      </c>
      <c r="E6" s="551" t="s">
        <v>323</v>
      </c>
      <c r="F6" s="550" t="s">
        <v>323</v>
      </c>
      <c r="G6" s="550" t="s">
        <v>323</v>
      </c>
      <c r="H6" s="550" t="s">
        <v>323</v>
      </c>
      <c r="I6" s="550" t="s">
        <v>323</v>
      </c>
      <c r="J6" s="550" t="s">
        <v>323</v>
      </c>
      <c r="K6" s="552" t="s">
        <v>324</v>
      </c>
      <c r="L6" s="552" t="s">
        <v>324</v>
      </c>
      <c r="M6" s="552" t="s">
        <v>324</v>
      </c>
      <c r="N6" s="552" t="s">
        <v>324</v>
      </c>
      <c r="O6" s="552" t="s">
        <v>324</v>
      </c>
      <c r="P6" s="552" t="s">
        <v>324</v>
      </c>
      <c r="Q6" s="552" t="s">
        <v>324</v>
      </c>
      <c r="R6" s="553"/>
      <c r="S6" s="552" t="s">
        <v>325</v>
      </c>
      <c r="T6" s="552" t="s">
        <v>326</v>
      </c>
    </row>
    <row r="7" spans="1:24" ht="22.75" customHeight="1" x14ac:dyDescent="0.35">
      <c r="A7" s="758" t="s">
        <v>327</v>
      </c>
      <c r="B7" s="758"/>
      <c r="C7" s="758"/>
      <c r="D7" s="758"/>
      <c r="E7" s="758"/>
      <c r="F7" s="758"/>
      <c r="G7" s="758"/>
      <c r="H7" s="758"/>
      <c r="I7" s="758"/>
      <c r="J7" s="758"/>
      <c r="K7" s="758"/>
      <c r="L7" s="758"/>
      <c r="M7" s="758"/>
      <c r="N7" s="758"/>
      <c r="O7" s="758"/>
      <c r="P7" s="758"/>
      <c r="Q7" s="758"/>
      <c r="R7" s="758"/>
      <c r="S7" s="758"/>
      <c r="T7" s="758"/>
    </row>
    <row r="8" spans="1:24" x14ac:dyDescent="0.35">
      <c r="A8" s="754" t="s">
        <v>328</v>
      </c>
      <c r="B8" s="754"/>
      <c r="C8" s="754"/>
      <c r="D8" s="754"/>
      <c r="E8" s="754"/>
      <c r="F8" s="754"/>
      <c r="G8" s="754"/>
      <c r="H8" s="754"/>
      <c r="I8" s="754"/>
      <c r="J8" s="754"/>
      <c r="K8" s="754"/>
      <c r="L8" s="754"/>
      <c r="M8" s="754"/>
      <c r="N8" s="754"/>
      <c r="O8" s="754"/>
      <c r="P8" s="754"/>
      <c r="Q8" s="754"/>
      <c r="R8" s="754"/>
      <c r="S8" s="754"/>
      <c r="T8" s="754"/>
    </row>
    <row r="9" spans="1:24" ht="29" x14ac:dyDescent="0.35">
      <c r="A9" s="549" t="s">
        <v>329</v>
      </c>
      <c r="B9" s="554" t="s">
        <v>330</v>
      </c>
      <c r="C9" s="555">
        <v>49.49</v>
      </c>
      <c r="D9" s="556">
        <v>8.5249685632094816E-3</v>
      </c>
      <c r="E9" s="557">
        <v>1</v>
      </c>
      <c r="F9" s="557" t="s">
        <v>331</v>
      </c>
      <c r="G9" s="557" t="s">
        <v>331</v>
      </c>
      <c r="H9" s="557" t="s">
        <v>331</v>
      </c>
      <c r="I9" s="557" t="s">
        <v>331</v>
      </c>
      <c r="J9" s="557" t="s">
        <v>331</v>
      </c>
      <c r="K9" s="558" t="s">
        <v>332</v>
      </c>
      <c r="L9" s="559" t="s">
        <v>333</v>
      </c>
      <c r="M9" s="558" t="s">
        <v>332</v>
      </c>
      <c r="N9" s="558" t="s">
        <v>332</v>
      </c>
      <c r="O9" s="559" t="s">
        <v>333</v>
      </c>
      <c r="P9" s="558" t="s">
        <v>332</v>
      </c>
      <c r="Q9" s="559" t="s">
        <v>333</v>
      </c>
      <c r="R9" s="560">
        <v>7.0000000000000001E-3</v>
      </c>
      <c r="S9" s="561" t="s">
        <v>325</v>
      </c>
      <c r="T9" s="561"/>
    </row>
    <row r="10" spans="1:24" x14ac:dyDescent="0.35">
      <c r="A10" s="549" t="s">
        <v>334</v>
      </c>
      <c r="B10" s="554" t="s">
        <v>335</v>
      </c>
      <c r="C10" s="555">
        <v>1.01</v>
      </c>
      <c r="D10" s="556">
        <v>1.7397895026958124E-4</v>
      </c>
      <c r="E10" s="557">
        <v>1</v>
      </c>
      <c r="F10" s="557"/>
      <c r="G10" s="557"/>
      <c r="H10" s="557"/>
      <c r="I10" s="557"/>
      <c r="J10" s="557"/>
      <c r="K10" s="558" t="s">
        <v>332</v>
      </c>
      <c r="L10" s="559" t="s">
        <v>333</v>
      </c>
      <c r="M10" s="559" t="s">
        <v>333</v>
      </c>
      <c r="N10" s="559" t="s">
        <v>333</v>
      </c>
      <c r="O10" s="559" t="s">
        <v>333</v>
      </c>
      <c r="P10" s="559" t="s">
        <v>333</v>
      </c>
      <c r="Q10" s="559" t="s">
        <v>333</v>
      </c>
      <c r="R10" s="560"/>
      <c r="S10" s="561"/>
      <c r="T10" s="561"/>
    </row>
    <row r="11" spans="1:24" ht="29" x14ac:dyDescent="0.35">
      <c r="A11" s="549" t="s">
        <v>336</v>
      </c>
      <c r="B11" s="554" t="s">
        <v>337</v>
      </c>
      <c r="C11" s="555">
        <v>9.75</v>
      </c>
      <c r="D11" s="556">
        <v>1.6794997674538783E-3</v>
      </c>
      <c r="E11" s="557" t="s">
        <v>331</v>
      </c>
      <c r="F11" s="557">
        <v>1</v>
      </c>
      <c r="G11" s="557" t="s">
        <v>331</v>
      </c>
      <c r="H11" s="557" t="s">
        <v>331</v>
      </c>
      <c r="I11" s="557" t="s">
        <v>331</v>
      </c>
      <c r="J11" s="557" t="s">
        <v>331</v>
      </c>
      <c r="K11" s="558" t="s">
        <v>332</v>
      </c>
      <c r="L11" s="558" t="s">
        <v>332</v>
      </c>
      <c r="M11" s="558" t="s">
        <v>332</v>
      </c>
      <c r="N11" s="558" t="s">
        <v>332</v>
      </c>
      <c r="O11" s="558" t="s">
        <v>332</v>
      </c>
      <c r="P11" s="558" t="s">
        <v>332</v>
      </c>
      <c r="Q11" s="558" t="s">
        <v>333</v>
      </c>
      <c r="R11" s="560"/>
      <c r="S11" s="561"/>
      <c r="T11" s="561"/>
    </row>
    <row r="12" spans="1:24" x14ac:dyDescent="0.35">
      <c r="A12" s="549" t="s">
        <v>338</v>
      </c>
      <c r="B12" s="554" t="s">
        <v>339</v>
      </c>
      <c r="C12" s="555">
        <v>0.33</v>
      </c>
      <c r="D12" s="556">
        <v>5.6844607513823576E-5</v>
      </c>
      <c r="E12" s="557" t="s">
        <v>331</v>
      </c>
      <c r="F12" s="557">
        <v>1</v>
      </c>
      <c r="G12" s="557" t="s">
        <v>331</v>
      </c>
      <c r="H12" s="557" t="s">
        <v>331</v>
      </c>
      <c r="I12" s="557" t="s">
        <v>331</v>
      </c>
      <c r="J12" s="557" t="s">
        <v>331</v>
      </c>
      <c r="K12" s="558" t="s">
        <v>333</v>
      </c>
      <c r="L12" s="558" t="s">
        <v>332</v>
      </c>
      <c r="M12" s="558" t="s">
        <v>332</v>
      </c>
      <c r="N12" s="558" t="s">
        <v>332</v>
      </c>
      <c r="O12" s="558" t="s">
        <v>332</v>
      </c>
      <c r="P12" s="558" t="s">
        <v>332</v>
      </c>
      <c r="Q12" s="558" t="s">
        <v>333</v>
      </c>
      <c r="R12" s="560"/>
      <c r="S12" s="561"/>
      <c r="T12" s="561"/>
    </row>
    <row r="13" spans="1:24" ht="43.5" x14ac:dyDescent="0.35">
      <c r="A13" s="549" t="s">
        <v>340</v>
      </c>
      <c r="B13" s="554" t="s">
        <v>341</v>
      </c>
      <c r="C13" s="555">
        <v>1.33</v>
      </c>
      <c r="D13" s="556">
        <v>2.2910099391934956E-4</v>
      </c>
      <c r="E13" s="557" t="s">
        <v>331</v>
      </c>
      <c r="F13" s="557" t="s">
        <v>331</v>
      </c>
      <c r="G13" s="557" t="s">
        <v>331</v>
      </c>
      <c r="H13" s="562"/>
      <c r="I13" s="557">
        <v>1</v>
      </c>
      <c r="J13" s="557" t="s">
        <v>331</v>
      </c>
      <c r="K13" s="559" t="s">
        <v>333</v>
      </c>
      <c r="L13" s="558" t="s">
        <v>332</v>
      </c>
      <c r="M13" s="558" t="s">
        <v>333</v>
      </c>
      <c r="N13" s="558" t="s">
        <v>333</v>
      </c>
      <c r="O13" s="559" t="s">
        <v>333</v>
      </c>
      <c r="P13" s="558" t="s">
        <v>332</v>
      </c>
      <c r="Q13" s="559" t="s">
        <v>333</v>
      </c>
      <c r="R13" s="560"/>
      <c r="S13" s="561"/>
      <c r="T13" s="561"/>
    </row>
    <row r="14" spans="1:24" ht="29" x14ac:dyDescent="0.35">
      <c r="A14" s="563" t="s">
        <v>342</v>
      </c>
      <c r="B14" s="564"/>
      <c r="C14" s="555">
        <v>61.91</v>
      </c>
      <c r="D14" s="556">
        <v>1.0664392882366112E-2</v>
      </c>
      <c r="E14" s="557"/>
      <c r="F14" s="557"/>
      <c r="G14" s="557"/>
      <c r="H14" s="557"/>
      <c r="I14" s="557"/>
      <c r="J14" s="557"/>
      <c r="K14" s="561"/>
      <c r="L14" s="561"/>
      <c r="M14" s="561"/>
      <c r="N14" s="561"/>
      <c r="O14" s="561"/>
      <c r="P14" s="561"/>
      <c r="Q14" s="561"/>
      <c r="R14" s="560">
        <v>7.0000000000000001E-3</v>
      </c>
      <c r="S14" s="565"/>
      <c r="T14" s="565"/>
    </row>
    <row r="15" spans="1:24" x14ac:dyDescent="0.35">
      <c r="A15" s="549" t="s">
        <v>343</v>
      </c>
      <c r="B15" s="564"/>
      <c r="C15" s="564" t="s">
        <v>331</v>
      </c>
      <c r="D15" s="566">
        <f>D14</f>
        <v>1.0664392882366112E-2</v>
      </c>
      <c r="E15" s="567">
        <v>1</v>
      </c>
      <c r="F15" s="568"/>
      <c r="G15" s="557"/>
      <c r="H15" s="557"/>
      <c r="I15" s="557"/>
      <c r="J15" s="557"/>
      <c r="K15" s="561"/>
      <c r="L15" s="561"/>
      <c r="M15" s="561"/>
      <c r="N15" s="561"/>
      <c r="O15" s="561"/>
      <c r="P15" s="561"/>
      <c r="Q15" s="561"/>
      <c r="R15" s="560"/>
      <c r="S15" s="561"/>
      <c r="T15" s="565"/>
      <c r="X15" s="543" t="s">
        <v>344</v>
      </c>
    </row>
    <row r="16" spans="1:24" x14ac:dyDescent="0.35">
      <c r="A16" s="549" t="s">
        <v>345</v>
      </c>
      <c r="B16" s="564"/>
      <c r="C16" s="564" t="s">
        <v>331</v>
      </c>
      <c r="D16" s="566">
        <v>5.6844607513823576E-5</v>
      </c>
      <c r="E16" s="569">
        <v>5.6844607513823576E-5</v>
      </c>
      <c r="F16" s="570"/>
      <c r="G16" s="570"/>
      <c r="H16" s="570"/>
      <c r="I16" s="570"/>
      <c r="J16" s="570"/>
      <c r="K16" s="561"/>
      <c r="L16" s="561"/>
      <c r="M16" s="561"/>
      <c r="N16" s="561"/>
      <c r="O16" s="561"/>
      <c r="P16" s="561"/>
      <c r="Q16" s="561"/>
      <c r="R16" s="560"/>
      <c r="S16" s="565"/>
      <c r="T16" s="561"/>
    </row>
    <row r="17" spans="1:20" x14ac:dyDescent="0.35">
      <c r="A17" s="754" t="s">
        <v>346</v>
      </c>
      <c r="B17" s="754"/>
      <c r="C17" s="754"/>
      <c r="D17" s="754"/>
      <c r="E17" s="754"/>
      <c r="F17" s="754"/>
      <c r="G17" s="754"/>
      <c r="H17" s="754"/>
      <c r="I17" s="754"/>
      <c r="J17" s="754"/>
      <c r="K17" s="754"/>
      <c r="L17" s="754"/>
      <c r="M17" s="754"/>
      <c r="N17" s="754"/>
      <c r="O17" s="754"/>
      <c r="P17" s="754"/>
      <c r="Q17" s="754"/>
      <c r="R17" s="754"/>
      <c r="S17" s="754"/>
      <c r="T17" s="754"/>
    </row>
    <row r="18" spans="1:20" ht="45.5" x14ac:dyDescent="0.35">
      <c r="A18" s="571"/>
      <c r="B18" s="572"/>
      <c r="C18" s="573" t="s">
        <v>347</v>
      </c>
      <c r="D18" s="573" t="s">
        <v>113</v>
      </c>
      <c r="E18" s="550" t="s">
        <v>323</v>
      </c>
      <c r="F18" s="550" t="s">
        <v>323</v>
      </c>
      <c r="G18" s="550" t="s">
        <v>323</v>
      </c>
      <c r="H18" s="550" t="s">
        <v>323</v>
      </c>
      <c r="I18" s="550" t="s">
        <v>323</v>
      </c>
      <c r="J18" s="550" t="s">
        <v>323</v>
      </c>
      <c r="K18" s="550" t="s">
        <v>324</v>
      </c>
      <c r="L18" s="550" t="s">
        <v>324</v>
      </c>
      <c r="M18" s="550" t="s">
        <v>324</v>
      </c>
      <c r="N18" s="550" t="s">
        <v>324</v>
      </c>
      <c r="O18" s="550" t="s">
        <v>324</v>
      </c>
      <c r="P18" s="550" t="s">
        <v>324</v>
      </c>
      <c r="Q18" s="550" t="s">
        <v>324</v>
      </c>
      <c r="R18" s="553"/>
      <c r="S18" s="552" t="s">
        <v>325</v>
      </c>
      <c r="T18" s="550" t="s">
        <v>326</v>
      </c>
    </row>
    <row r="19" spans="1:20" ht="29" x14ac:dyDescent="0.35">
      <c r="A19" s="549" t="s">
        <v>348</v>
      </c>
      <c r="B19" s="554" t="s">
        <v>349</v>
      </c>
      <c r="C19" s="564">
        <v>34.6</v>
      </c>
      <c r="D19" s="572">
        <v>5.9600709696311987E-3</v>
      </c>
      <c r="E19" s="574">
        <v>1</v>
      </c>
      <c r="F19" s="574" t="s">
        <v>331</v>
      </c>
      <c r="G19" s="574" t="s">
        <v>331</v>
      </c>
      <c r="H19" s="574" t="s">
        <v>331</v>
      </c>
      <c r="I19" s="562"/>
      <c r="J19" s="562"/>
      <c r="K19" s="575"/>
      <c r="L19" s="575"/>
      <c r="M19" s="575"/>
      <c r="N19" s="575"/>
      <c r="O19" s="575"/>
      <c r="P19" s="575"/>
      <c r="Q19" s="575"/>
      <c r="R19" s="560">
        <v>5.0000000000000001E-3</v>
      </c>
      <c r="S19" s="575"/>
      <c r="T19" s="575"/>
    </row>
    <row r="20" spans="1:20" ht="29" x14ac:dyDescent="0.35">
      <c r="A20" s="549" t="s">
        <v>329</v>
      </c>
      <c r="B20" s="554" t="s">
        <v>330</v>
      </c>
      <c r="C20" s="555">
        <v>29.579999999999991</v>
      </c>
      <c r="D20" s="572">
        <v>5.0953439098754567E-3</v>
      </c>
      <c r="E20" s="574">
        <v>1</v>
      </c>
      <c r="F20" s="574" t="s">
        <v>331</v>
      </c>
      <c r="G20" s="574" t="s">
        <v>331</v>
      </c>
      <c r="H20" s="574" t="s">
        <v>331</v>
      </c>
      <c r="I20" s="562"/>
      <c r="J20" s="562"/>
      <c r="K20" s="575"/>
      <c r="L20" s="575"/>
      <c r="M20" s="575"/>
      <c r="N20" s="575"/>
      <c r="O20" s="575"/>
      <c r="P20" s="575"/>
      <c r="Q20" s="575"/>
      <c r="R20" s="576" t="s">
        <v>331</v>
      </c>
      <c r="S20" s="575"/>
      <c r="T20" s="575"/>
    </row>
    <row r="21" spans="1:20" x14ac:dyDescent="0.35">
      <c r="A21" s="549" t="s">
        <v>334</v>
      </c>
      <c r="B21" s="554" t="s">
        <v>335</v>
      </c>
      <c r="C21" s="555">
        <v>0</v>
      </c>
      <c r="D21" s="572">
        <v>0</v>
      </c>
      <c r="E21" s="574">
        <v>1</v>
      </c>
      <c r="F21" s="574"/>
      <c r="G21" s="574"/>
      <c r="H21" s="574"/>
      <c r="I21" s="562"/>
      <c r="J21" s="562"/>
      <c r="K21" s="575"/>
      <c r="L21" s="575"/>
      <c r="M21" s="575"/>
      <c r="N21" s="575"/>
      <c r="O21" s="575"/>
      <c r="P21" s="575"/>
      <c r="Q21" s="575"/>
      <c r="R21" s="576"/>
      <c r="S21" s="575"/>
      <c r="T21" s="575"/>
    </row>
    <row r="22" spans="1:20" ht="29" x14ac:dyDescent="0.35">
      <c r="A22" s="549" t="s">
        <v>336</v>
      </c>
      <c r="B22" s="554" t="s">
        <v>337</v>
      </c>
      <c r="C22" s="555">
        <v>0</v>
      </c>
      <c r="D22" s="572">
        <v>0</v>
      </c>
      <c r="E22" s="574" t="s">
        <v>331</v>
      </c>
      <c r="F22" s="574">
        <v>1</v>
      </c>
      <c r="G22" s="574" t="s">
        <v>331</v>
      </c>
      <c r="H22" s="574" t="s">
        <v>331</v>
      </c>
      <c r="I22" s="562"/>
      <c r="J22" s="562"/>
      <c r="K22" s="575"/>
      <c r="L22" s="575"/>
      <c r="M22" s="575"/>
      <c r="N22" s="575"/>
      <c r="O22" s="575"/>
      <c r="P22" s="575"/>
      <c r="Q22" s="575"/>
      <c r="R22" s="576" t="s">
        <v>331</v>
      </c>
      <c r="S22" s="575"/>
      <c r="T22" s="575"/>
    </row>
    <row r="23" spans="1:20" x14ac:dyDescent="0.35">
      <c r="A23" s="549" t="s">
        <v>338</v>
      </c>
      <c r="B23" s="554" t="s">
        <v>339</v>
      </c>
      <c r="C23" s="555">
        <v>0</v>
      </c>
      <c r="D23" s="572">
        <v>0</v>
      </c>
      <c r="E23" s="574" t="s">
        <v>331</v>
      </c>
      <c r="F23" s="574">
        <v>1</v>
      </c>
      <c r="G23" s="574" t="s">
        <v>331</v>
      </c>
      <c r="H23" s="574" t="s">
        <v>331</v>
      </c>
      <c r="I23" s="562"/>
      <c r="J23" s="562"/>
      <c r="K23" s="575"/>
      <c r="L23" s="575"/>
      <c r="M23" s="575"/>
      <c r="N23" s="575"/>
      <c r="O23" s="575"/>
      <c r="P23" s="575"/>
      <c r="Q23" s="575"/>
      <c r="R23" s="576" t="s">
        <v>331</v>
      </c>
      <c r="S23" s="575"/>
      <c r="T23" s="575"/>
    </row>
    <row r="24" spans="1:20" ht="43.5" x14ac:dyDescent="0.35">
      <c r="A24" s="549" t="s">
        <v>340</v>
      </c>
      <c r="B24" s="554" t="s">
        <v>341</v>
      </c>
      <c r="C24" s="555">
        <v>0</v>
      </c>
      <c r="D24" s="572">
        <v>0</v>
      </c>
      <c r="E24" s="574" t="s">
        <v>331</v>
      </c>
      <c r="F24" s="574" t="s">
        <v>331</v>
      </c>
      <c r="G24" s="574" t="s">
        <v>331</v>
      </c>
      <c r="H24" s="562"/>
      <c r="I24" s="574">
        <v>1</v>
      </c>
      <c r="J24" s="562"/>
      <c r="K24" s="575"/>
      <c r="L24" s="575"/>
      <c r="M24" s="575"/>
      <c r="N24" s="575"/>
      <c r="O24" s="575"/>
      <c r="P24" s="575"/>
      <c r="Q24" s="575"/>
      <c r="R24" s="576" t="s">
        <v>331</v>
      </c>
      <c r="S24" s="575"/>
      <c r="T24" s="575"/>
    </row>
    <row r="25" spans="1:20" ht="58" x14ac:dyDescent="0.35">
      <c r="A25" s="577" t="s">
        <v>350</v>
      </c>
      <c r="B25" s="564"/>
      <c r="C25" s="578">
        <v>64.179999999999993</v>
      </c>
      <c r="D25" s="572">
        <v>1.1055414879506656E-2</v>
      </c>
      <c r="E25" s="562"/>
      <c r="F25" s="562"/>
      <c r="G25" s="562"/>
      <c r="H25" s="562"/>
      <c r="I25" s="562"/>
      <c r="J25" s="562"/>
      <c r="K25" s="575"/>
      <c r="L25" s="575"/>
      <c r="M25" s="575"/>
      <c r="N25" s="575"/>
      <c r="O25" s="575"/>
      <c r="P25" s="575"/>
      <c r="Q25" s="575"/>
      <c r="R25" s="579">
        <v>5.0000000000000001E-3</v>
      </c>
      <c r="S25" s="565"/>
      <c r="T25" s="565"/>
    </row>
    <row r="26" spans="1:20" x14ac:dyDescent="0.35">
      <c r="A26" s="580" t="s">
        <v>351</v>
      </c>
      <c r="B26" s="564"/>
      <c r="C26" s="578">
        <v>126.08999999999999</v>
      </c>
      <c r="D26" s="581">
        <v>2.171980776187277E-2</v>
      </c>
      <c r="E26" s="562"/>
      <c r="F26" s="562"/>
      <c r="G26" s="562"/>
      <c r="H26" s="562"/>
      <c r="I26" s="562"/>
      <c r="J26" s="562"/>
      <c r="K26" s="575"/>
      <c r="L26" s="575"/>
      <c r="M26" s="575"/>
      <c r="N26" s="575"/>
      <c r="O26" s="575"/>
      <c r="P26" s="575"/>
      <c r="Q26" s="575"/>
      <c r="R26" s="579">
        <v>1.0999999999999999E-2</v>
      </c>
      <c r="S26" s="565"/>
      <c r="T26" s="565"/>
    </row>
    <row r="27" spans="1:20" x14ac:dyDescent="0.35">
      <c r="A27" s="758" t="s">
        <v>352</v>
      </c>
      <c r="B27" s="758"/>
      <c r="C27" s="758"/>
      <c r="D27" s="758"/>
      <c r="E27" s="758"/>
      <c r="F27" s="758"/>
      <c r="G27" s="758"/>
      <c r="H27" s="758"/>
      <c r="I27" s="758"/>
      <c r="J27" s="758"/>
      <c r="K27" s="758"/>
      <c r="L27" s="758"/>
      <c r="M27" s="758"/>
      <c r="N27" s="758"/>
      <c r="O27" s="758"/>
      <c r="P27" s="758"/>
      <c r="Q27" s="758"/>
      <c r="R27" s="758"/>
      <c r="S27" s="758"/>
      <c r="T27" s="758"/>
    </row>
    <row r="28" spans="1:20" ht="29" x14ac:dyDescent="0.35">
      <c r="A28" s="577" t="s">
        <v>353</v>
      </c>
      <c r="B28" s="561"/>
      <c r="C28" s="578">
        <v>5679.21</v>
      </c>
      <c r="D28" s="581">
        <v>0.97828019223812723</v>
      </c>
      <c r="E28" s="562"/>
      <c r="F28" s="562"/>
      <c r="G28" s="562"/>
      <c r="H28" s="562"/>
      <c r="I28" s="562"/>
      <c r="J28" s="562"/>
      <c r="K28" s="562"/>
      <c r="L28" s="562"/>
      <c r="M28" s="562"/>
      <c r="N28" s="562"/>
      <c r="O28" s="562"/>
      <c r="P28" s="562"/>
      <c r="Q28" s="562"/>
      <c r="R28" s="562"/>
      <c r="S28" s="562"/>
      <c r="T28" s="562"/>
    </row>
    <row r="29" spans="1:20" x14ac:dyDescent="0.35">
      <c r="A29" s="580" t="s">
        <v>354</v>
      </c>
      <c r="B29" s="561"/>
      <c r="C29" s="582">
        <v>5805.3</v>
      </c>
      <c r="D29" s="583">
        <v>1</v>
      </c>
      <c r="E29" s="562"/>
      <c r="F29" s="562"/>
      <c r="G29" s="562"/>
      <c r="H29" s="562"/>
      <c r="I29" s="562"/>
      <c r="J29" s="562"/>
      <c r="K29" s="562"/>
      <c r="L29" s="562"/>
      <c r="M29" s="562"/>
      <c r="N29" s="562"/>
      <c r="O29" s="562"/>
      <c r="P29" s="562"/>
      <c r="Q29" s="562"/>
      <c r="R29" s="562"/>
      <c r="S29" s="562"/>
      <c r="T29" s="562"/>
    </row>
    <row r="30" spans="1:20" x14ac:dyDescent="0.35">
      <c r="A30" s="759"/>
      <c r="B30" s="759"/>
      <c r="C30" s="759"/>
      <c r="D30" s="759"/>
      <c r="E30" s="759"/>
      <c r="F30" s="759"/>
      <c r="G30" s="759"/>
      <c r="H30" s="759"/>
      <c r="I30" s="759"/>
      <c r="J30" s="759"/>
      <c r="K30" s="759"/>
      <c r="L30" s="759"/>
      <c r="M30" s="759"/>
      <c r="N30" s="759"/>
      <c r="O30" s="759"/>
      <c r="P30" s="759"/>
      <c r="Q30" s="759"/>
      <c r="R30" s="759"/>
      <c r="S30" s="759"/>
      <c r="T30" s="759"/>
    </row>
    <row r="31" spans="1:20" ht="162" customHeight="1" x14ac:dyDescent="0.35">
      <c r="A31" s="759" t="s">
        <v>355</v>
      </c>
      <c r="B31" s="759"/>
      <c r="C31" s="759"/>
      <c r="D31" s="759"/>
      <c r="E31" s="759"/>
      <c r="F31" s="759"/>
      <c r="G31" s="759"/>
      <c r="H31" s="759"/>
      <c r="I31" s="759"/>
      <c r="J31" s="759"/>
      <c r="K31" s="759"/>
      <c r="L31" s="759"/>
      <c r="M31" s="759"/>
      <c r="N31" s="759"/>
      <c r="O31" s="759"/>
      <c r="P31" s="759"/>
      <c r="Q31" s="759"/>
      <c r="R31" s="759"/>
      <c r="S31" s="759"/>
      <c r="T31" s="759"/>
    </row>
    <row r="32" spans="1:20" ht="162" customHeight="1" x14ac:dyDescent="0.35">
      <c r="A32" s="584"/>
      <c r="B32" s="584"/>
      <c r="C32" s="584"/>
      <c r="D32" s="584"/>
      <c r="E32" s="584"/>
      <c r="F32" s="584"/>
      <c r="G32" s="584"/>
      <c r="H32" s="584"/>
      <c r="I32" s="584"/>
      <c r="J32" s="584"/>
      <c r="K32" s="584"/>
      <c r="L32" s="584"/>
      <c r="M32" s="584"/>
      <c r="N32" s="584"/>
      <c r="O32" s="584"/>
      <c r="P32" s="584"/>
      <c r="Q32" s="584"/>
      <c r="R32" s="584"/>
      <c r="S32" s="584"/>
      <c r="T32" s="584"/>
    </row>
    <row r="33" spans="1:5" x14ac:dyDescent="0.35">
      <c r="A33" s="585"/>
      <c r="B33" s="760" t="s">
        <v>356</v>
      </c>
      <c r="C33" s="760"/>
      <c r="D33" s="760"/>
      <c r="E33" s="760"/>
    </row>
    <row r="34" spans="1:5" x14ac:dyDescent="0.35">
      <c r="B34" s="761" t="s">
        <v>357</v>
      </c>
      <c r="C34" s="761"/>
      <c r="D34" s="761" t="s">
        <v>358</v>
      </c>
      <c r="E34" s="761"/>
    </row>
    <row r="35" spans="1:5" x14ac:dyDescent="0.35">
      <c r="A35" s="543" t="s">
        <v>359</v>
      </c>
      <c r="B35" s="762">
        <v>8.6989475134790634E-3</v>
      </c>
      <c r="C35" s="762"/>
      <c r="D35" s="762">
        <v>1.1055414879506655E-2</v>
      </c>
      <c r="E35" s="762"/>
    </row>
    <row r="36" spans="1:5" x14ac:dyDescent="0.35">
      <c r="A36" s="543" t="s">
        <v>360</v>
      </c>
      <c r="B36" s="762">
        <v>1.736344374967702E-3</v>
      </c>
      <c r="C36" s="762"/>
      <c r="D36" s="762">
        <v>0</v>
      </c>
      <c r="E36" s="762"/>
    </row>
    <row r="37" spans="1:5" x14ac:dyDescent="0.35">
      <c r="A37" s="543" t="s">
        <v>361</v>
      </c>
      <c r="B37" s="763" t="s">
        <v>362</v>
      </c>
      <c r="C37" s="763"/>
      <c r="D37" s="763" t="s">
        <v>362</v>
      </c>
      <c r="E37" s="763"/>
    </row>
    <row r="38" spans="1:5" x14ac:dyDescent="0.35">
      <c r="A38" s="543" t="s">
        <v>363</v>
      </c>
      <c r="B38" s="762">
        <v>2.2910099391934956E-4</v>
      </c>
      <c r="C38" s="762"/>
      <c r="D38" s="762">
        <v>0</v>
      </c>
      <c r="E38" s="762"/>
    </row>
    <row r="39" spans="1:5" x14ac:dyDescent="0.35">
      <c r="A39" s="543" t="s">
        <v>364</v>
      </c>
      <c r="B39" s="763" t="s">
        <v>362</v>
      </c>
      <c r="C39" s="763"/>
      <c r="D39" s="763" t="s">
        <v>362</v>
      </c>
      <c r="E39" s="763"/>
    </row>
    <row r="40" spans="1:5" x14ac:dyDescent="0.35">
      <c r="A40" s="585" t="s">
        <v>365</v>
      </c>
      <c r="B40" s="764" t="s">
        <v>362</v>
      </c>
      <c r="C40" s="764"/>
      <c r="D40" s="764" t="s">
        <v>362</v>
      </c>
      <c r="E40" s="764"/>
    </row>
    <row r="49" s="543" customFormat="1" ht="47.5" customHeight="1" x14ac:dyDescent="0.35"/>
  </sheetData>
  <mergeCells count="24">
    <mergeCell ref="B38:C38"/>
    <mergeCell ref="D38:E38"/>
    <mergeCell ref="B39:C39"/>
    <mergeCell ref="D39:E39"/>
    <mergeCell ref="B40:C40"/>
    <mergeCell ref="D40:E40"/>
    <mergeCell ref="B35:C35"/>
    <mergeCell ref="D35:E35"/>
    <mergeCell ref="B36:C36"/>
    <mergeCell ref="D36:E36"/>
    <mergeCell ref="B37:C37"/>
    <mergeCell ref="D37:E37"/>
    <mergeCell ref="A27:T27"/>
    <mergeCell ref="A30:T30"/>
    <mergeCell ref="A31:T31"/>
    <mergeCell ref="B33:E33"/>
    <mergeCell ref="B34:C34"/>
    <mergeCell ref="D34:E34"/>
    <mergeCell ref="A17:T17"/>
    <mergeCell ref="B4:D4"/>
    <mergeCell ref="E4:J4"/>
    <mergeCell ref="K4:P4"/>
    <mergeCell ref="A7:T7"/>
    <mergeCell ref="A8:T8"/>
  </mergeCells>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EDAC21-2865-494A-A378-A86609658607}">
  <dimension ref="A3:T36"/>
  <sheetViews>
    <sheetView workbookViewId="0">
      <selection activeCell="E5" sqref="E5"/>
    </sheetView>
  </sheetViews>
  <sheetFormatPr baseColWidth="10" defaultColWidth="11.453125" defaultRowHeight="14.5" x14ac:dyDescent="0.35"/>
  <cols>
    <col min="1" max="1" width="34.81640625" style="543" bestFit="1" customWidth="1"/>
    <col min="2" max="2" width="8" style="543" bestFit="1" customWidth="1"/>
    <col min="3" max="3" width="8.453125" style="543" bestFit="1" customWidth="1"/>
    <col min="4" max="4" width="10" style="543" customWidth="1"/>
    <col min="5" max="5" width="11.81640625" style="543" customWidth="1"/>
    <col min="6" max="6" width="10" style="543" customWidth="1"/>
    <col min="7" max="7" width="11.54296875" style="543" customWidth="1"/>
    <col min="8" max="8" width="9.54296875" style="543" customWidth="1"/>
    <col min="9" max="9" width="8.54296875" style="543" customWidth="1"/>
    <col min="10" max="10" width="9" style="543" customWidth="1"/>
    <col min="11" max="11" width="8.1796875" style="543" customWidth="1"/>
    <col min="12" max="12" width="7.453125" style="543" customWidth="1"/>
    <col min="13" max="13" width="8.54296875" style="543" customWidth="1"/>
    <col min="14" max="14" width="8.453125" style="543" customWidth="1"/>
    <col min="15" max="15" width="6.54296875" style="543" customWidth="1"/>
    <col min="16" max="16" width="7.54296875" style="543" customWidth="1"/>
    <col min="17" max="17" width="7.453125" style="543" customWidth="1"/>
    <col min="18" max="20" width="9.453125" style="543" customWidth="1"/>
    <col min="21" max="16384" width="11.453125" style="543"/>
  </cols>
  <sheetData>
    <row r="3" spans="1:20" ht="15" thickBot="1" x14ac:dyDescent="0.4"/>
    <row r="4" spans="1:20" ht="15" thickBot="1" x14ac:dyDescent="0.4">
      <c r="B4" s="767">
        <v>2023</v>
      </c>
      <c r="C4" s="768"/>
      <c r="D4" s="769"/>
      <c r="E4" s="770" t="s">
        <v>306</v>
      </c>
      <c r="F4" s="770"/>
      <c r="G4" s="770"/>
      <c r="H4" s="770"/>
      <c r="I4" s="770"/>
      <c r="J4" s="771"/>
      <c r="K4" s="772" t="s">
        <v>307</v>
      </c>
      <c r="L4" s="770"/>
      <c r="M4" s="770"/>
      <c r="N4" s="770"/>
      <c r="O4" s="770"/>
      <c r="P4" s="771"/>
    </row>
    <row r="5" spans="1:20" ht="185" x14ac:dyDescent="0.35">
      <c r="A5" s="587" t="s">
        <v>308</v>
      </c>
      <c r="B5" s="588" t="s">
        <v>366</v>
      </c>
      <c r="C5" s="588" t="s">
        <v>310</v>
      </c>
      <c r="D5" s="589" t="s">
        <v>311</v>
      </c>
      <c r="E5" s="588" t="s">
        <v>312</v>
      </c>
      <c r="F5" s="588" t="s">
        <v>313</v>
      </c>
      <c r="G5" s="588" t="s">
        <v>314</v>
      </c>
      <c r="H5" s="588" t="s">
        <v>315</v>
      </c>
      <c r="I5" s="588" t="s">
        <v>316</v>
      </c>
      <c r="J5" s="588" t="s">
        <v>317</v>
      </c>
      <c r="K5" s="588" t="s">
        <v>312</v>
      </c>
      <c r="L5" s="588" t="s">
        <v>313</v>
      </c>
      <c r="M5" s="588" t="s">
        <v>314</v>
      </c>
      <c r="N5" s="588" t="s">
        <v>315</v>
      </c>
      <c r="O5" s="588" t="s">
        <v>316</v>
      </c>
      <c r="P5" s="588" t="s">
        <v>317</v>
      </c>
      <c r="Q5" s="590" t="s">
        <v>318</v>
      </c>
      <c r="R5" s="591" t="s">
        <v>367</v>
      </c>
      <c r="S5" s="592" t="s">
        <v>320</v>
      </c>
      <c r="T5" s="593" t="s">
        <v>321</v>
      </c>
    </row>
    <row r="6" spans="1:20" ht="43.5" x14ac:dyDescent="0.35">
      <c r="A6" s="544"/>
      <c r="B6" s="594"/>
      <c r="C6" s="550" t="s">
        <v>347</v>
      </c>
      <c r="D6" s="550" t="s">
        <v>113</v>
      </c>
      <c r="E6" s="550" t="s">
        <v>323</v>
      </c>
      <c r="F6" s="550" t="s">
        <v>323</v>
      </c>
      <c r="G6" s="550" t="s">
        <v>323</v>
      </c>
      <c r="H6" s="550" t="s">
        <v>323</v>
      </c>
      <c r="I6" s="595" t="s">
        <v>368</v>
      </c>
      <c r="J6" s="550" t="s">
        <v>323</v>
      </c>
      <c r="K6" s="552" t="s">
        <v>324</v>
      </c>
      <c r="L6" s="552" t="s">
        <v>324</v>
      </c>
      <c r="M6" s="552" t="s">
        <v>324</v>
      </c>
      <c r="N6" s="552" t="s">
        <v>324</v>
      </c>
      <c r="O6" s="552" t="s">
        <v>324</v>
      </c>
      <c r="P6" s="552" t="s">
        <v>324</v>
      </c>
      <c r="Q6" s="552" t="s">
        <v>324</v>
      </c>
      <c r="R6" s="553"/>
      <c r="S6" s="552" t="s">
        <v>325</v>
      </c>
      <c r="T6" s="552" t="s">
        <v>326</v>
      </c>
    </row>
    <row r="7" spans="1:20" x14ac:dyDescent="0.35">
      <c r="A7" s="758" t="s">
        <v>327</v>
      </c>
      <c r="B7" s="758"/>
      <c r="C7" s="758"/>
      <c r="D7" s="758"/>
      <c r="E7" s="758"/>
      <c r="F7" s="758"/>
      <c r="G7" s="758"/>
      <c r="H7" s="758"/>
      <c r="I7" s="758"/>
      <c r="J7" s="758"/>
      <c r="K7" s="758"/>
      <c r="L7" s="758"/>
      <c r="M7" s="758"/>
      <c r="N7" s="758"/>
      <c r="O7" s="758"/>
      <c r="P7" s="758"/>
      <c r="Q7" s="758"/>
      <c r="R7" s="758"/>
      <c r="S7" s="758"/>
      <c r="T7" s="758"/>
    </row>
    <row r="8" spans="1:20" ht="43.5" x14ac:dyDescent="0.35">
      <c r="A8" s="596" t="s">
        <v>369</v>
      </c>
      <c r="B8" s="597"/>
      <c r="C8" s="598"/>
      <c r="D8" s="598"/>
      <c r="E8" s="598"/>
      <c r="F8" s="598"/>
      <c r="G8" s="598"/>
      <c r="H8" s="598"/>
      <c r="I8" s="598"/>
      <c r="J8" s="598"/>
      <c r="K8" s="598"/>
      <c r="L8" s="598"/>
      <c r="M8" s="598"/>
      <c r="N8" s="598"/>
      <c r="O8" s="598"/>
      <c r="P8" s="598"/>
      <c r="Q8" s="599"/>
      <c r="R8" s="600"/>
      <c r="S8" s="598"/>
      <c r="T8" s="598"/>
    </row>
    <row r="9" spans="1:20" x14ac:dyDescent="0.35">
      <c r="A9" s="601" t="s">
        <v>370</v>
      </c>
      <c r="B9" s="561" t="s">
        <v>371</v>
      </c>
      <c r="C9" s="561"/>
      <c r="D9" s="561"/>
      <c r="E9" s="561"/>
      <c r="F9" s="561"/>
      <c r="G9" s="561"/>
      <c r="H9" s="561"/>
      <c r="I9" s="561"/>
      <c r="J9" s="561"/>
      <c r="K9" s="561"/>
      <c r="L9" s="561"/>
      <c r="M9" s="561"/>
      <c r="N9" s="561"/>
      <c r="O9" s="561"/>
      <c r="P9" s="561"/>
      <c r="Q9" s="586"/>
      <c r="R9" s="600"/>
      <c r="S9" s="561"/>
      <c r="T9" s="561"/>
    </row>
    <row r="10" spans="1:20" ht="43.5" x14ac:dyDescent="0.35">
      <c r="A10" s="549" t="s">
        <v>372</v>
      </c>
      <c r="B10" s="602" t="s">
        <v>373</v>
      </c>
      <c r="C10" s="561">
        <v>27.4</v>
      </c>
      <c r="D10" s="579">
        <v>0.10724070450097847</v>
      </c>
      <c r="E10" s="557">
        <v>1</v>
      </c>
      <c r="F10" s="557" t="s">
        <v>331</v>
      </c>
      <c r="G10" s="557" t="s">
        <v>331</v>
      </c>
      <c r="H10" s="557" t="s">
        <v>331</v>
      </c>
      <c r="I10" s="557" t="s">
        <v>331</v>
      </c>
      <c r="J10" s="557" t="s">
        <v>331</v>
      </c>
      <c r="K10" s="561" t="s">
        <v>333</v>
      </c>
      <c r="L10" s="561" t="s">
        <v>333</v>
      </c>
      <c r="M10" s="603" t="s">
        <v>332</v>
      </c>
      <c r="N10" s="561" t="s">
        <v>333</v>
      </c>
      <c r="O10" s="561" t="s">
        <v>333</v>
      </c>
      <c r="P10" s="603" t="s">
        <v>332</v>
      </c>
      <c r="Q10" s="586" t="s">
        <v>333</v>
      </c>
      <c r="R10" s="604">
        <v>1.2E-2</v>
      </c>
      <c r="S10" s="561"/>
      <c r="T10" s="561"/>
    </row>
    <row r="11" spans="1:20" x14ac:dyDescent="0.35">
      <c r="A11" s="601" t="s">
        <v>374</v>
      </c>
      <c r="B11" s="561" t="s">
        <v>375</v>
      </c>
      <c r="C11" s="561" t="s">
        <v>331</v>
      </c>
      <c r="D11" s="561" t="s">
        <v>331</v>
      </c>
      <c r="E11" s="561" t="s">
        <v>331</v>
      </c>
      <c r="F11" s="561" t="s">
        <v>331</v>
      </c>
      <c r="G11" s="561" t="s">
        <v>331</v>
      </c>
      <c r="H11" s="561" t="s">
        <v>331</v>
      </c>
      <c r="I11" s="561" t="s">
        <v>331</v>
      </c>
      <c r="J11" s="561" t="s">
        <v>331</v>
      </c>
      <c r="K11" s="561" t="s">
        <v>331</v>
      </c>
      <c r="L11" s="561" t="s">
        <v>331</v>
      </c>
      <c r="M11" s="603" t="s">
        <v>331</v>
      </c>
      <c r="N11" s="561" t="s">
        <v>331</v>
      </c>
      <c r="O11" s="561" t="s">
        <v>331</v>
      </c>
      <c r="P11" s="561" t="s">
        <v>331</v>
      </c>
      <c r="Q11" s="586" t="s">
        <v>331</v>
      </c>
      <c r="R11" s="600" t="s">
        <v>331</v>
      </c>
      <c r="S11" s="561"/>
      <c r="T11" s="561"/>
    </row>
    <row r="12" spans="1:20" x14ac:dyDescent="0.35">
      <c r="A12" s="549" t="s">
        <v>376</v>
      </c>
      <c r="B12" s="602" t="s">
        <v>377</v>
      </c>
      <c r="C12" s="561">
        <v>31.6</v>
      </c>
      <c r="D12" s="579">
        <v>0.12367906066536204</v>
      </c>
      <c r="E12" s="557">
        <v>1</v>
      </c>
      <c r="G12" s="557" t="s">
        <v>331</v>
      </c>
      <c r="H12" s="557" t="s">
        <v>331</v>
      </c>
      <c r="I12" s="557" t="s">
        <v>331</v>
      </c>
      <c r="J12" s="557" t="s">
        <v>331</v>
      </c>
      <c r="K12" s="561" t="s">
        <v>333</v>
      </c>
      <c r="L12" s="561" t="s">
        <v>333</v>
      </c>
      <c r="M12" s="603" t="s">
        <v>332</v>
      </c>
      <c r="N12" s="603" t="s">
        <v>332</v>
      </c>
      <c r="O12" s="603" t="s">
        <v>332</v>
      </c>
      <c r="P12" s="603" t="s">
        <v>332</v>
      </c>
      <c r="Q12" s="586" t="s">
        <v>333</v>
      </c>
      <c r="R12" s="604">
        <v>0.13400000000000001</v>
      </c>
      <c r="S12" s="561"/>
      <c r="T12" s="561"/>
    </row>
    <row r="13" spans="1:20" ht="43.5" x14ac:dyDescent="0.35">
      <c r="A13" s="577" t="s">
        <v>378</v>
      </c>
      <c r="B13" s="602"/>
      <c r="C13" s="561">
        <v>59</v>
      </c>
      <c r="D13" s="579">
        <v>0.2309197651663405</v>
      </c>
      <c r="E13" s="557" t="s">
        <v>331</v>
      </c>
      <c r="F13" s="557" t="s">
        <v>331</v>
      </c>
      <c r="G13" s="557" t="s">
        <v>331</v>
      </c>
      <c r="H13" s="557" t="s">
        <v>331</v>
      </c>
      <c r="I13" s="557" t="s">
        <v>331</v>
      </c>
      <c r="J13" s="557" t="s">
        <v>331</v>
      </c>
      <c r="K13" s="561" t="s">
        <v>331</v>
      </c>
      <c r="L13" s="561" t="s">
        <v>331</v>
      </c>
      <c r="M13" s="561" t="s">
        <v>331</v>
      </c>
      <c r="N13" s="561" t="s">
        <v>331</v>
      </c>
      <c r="O13" s="561" t="s">
        <v>331</v>
      </c>
      <c r="P13" s="561" t="s">
        <v>331</v>
      </c>
      <c r="Q13" s="586" t="s">
        <v>331</v>
      </c>
      <c r="R13" s="604">
        <v>0.14499999999999999</v>
      </c>
      <c r="S13" s="565"/>
      <c r="T13" s="565"/>
    </row>
    <row r="14" spans="1:20" x14ac:dyDescent="0.35">
      <c r="A14" s="549" t="s">
        <v>343</v>
      </c>
      <c r="B14" s="602"/>
      <c r="C14" s="561"/>
      <c r="D14" s="605"/>
      <c r="E14" s="557"/>
      <c r="F14" s="557"/>
      <c r="G14" s="557"/>
      <c r="H14" s="557"/>
      <c r="I14" s="557"/>
      <c r="J14" s="557"/>
      <c r="K14" s="561"/>
      <c r="L14" s="561"/>
      <c r="M14" s="561"/>
      <c r="N14" s="561"/>
      <c r="O14" s="561"/>
      <c r="P14" s="561"/>
      <c r="Q14" s="586"/>
      <c r="R14" s="604"/>
      <c r="S14" s="561"/>
      <c r="T14" s="565"/>
    </row>
    <row r="15" spans="1:20" x14ac:dyDescent="0.35">
      <c r="A15" s="549" t="s">
        <v>345</v>
      </c>
      <c r="B15" s="602"/>
      <c r="C15" s="561"/>
      <c r="D15" s="605"/>
      <c r="E15" s="557"/>
      <c r="F15" s="570"/>
      <c r="G15" s="570"/>
      <c r="H15" s="570"/>
      <c r="I15" s="570"/>
      <c r="J15" s="570"/>
      <c r="K15" s="561"/>
      <c r="L15" s="561"/>
      <c r="M15" s="561"/>
      <c r="N15" s="561"/>
      <c r="O15" s="561"/>
      <c r="P15" s="561"/>
      <c r="Q15" s="586"/>
      <c r="R15" s="604"/>
      <c r="S15" s="565"/>
      <c r="T15" s="561"/>
    </row>
    <row r="16" spans="1:20" ht="58" x14ac:dyDescent="0.35">
      <c r="A16" s="577" t="s">
        <v>379</v>
      </c>
      <c r="B16" s="602"/>
      <c r="C16" s="561"/>
      <c r="D16" s="560"/>
      <c r="E16" s="561"/>
      <c r="F16" s="561"/>
      <c r="G16" s="561"/>
      <c r="H16" s="561"/>
      <c r="I16" s="561"/>
      <c r="J16" s="561"/>
      <c r="K16" s="565"/>
      <c r="L16" s="565"/>
      <c r="M16" s="565"/>
      <c r="N16" s="565"/>
      <c r="O16" s="565"/>
      <c r="P16" s="565"/>
      <c r="Q16" s="606"/>
      <c r="R16" s="604"/>
      <c r="S16" s="565"/>
      <c r="T16" s="565"/>
    </row>
    <row r="17" spans="1:20" ht="43.5" x14ac:dyDescent="0.35">
      <c r="A17" s="577"/>
      <c r="B17" s="607"/>
      <c r="C17" s="608" t="s">
        <v>347</v>
      </c>
      <c r="D17" s="608" t="s">
        <v>113</v>
      </c>
      <c r="E17" s="608" t="s">
        <v>380</v>
      </c>
      <c r="F17" s="608" t="s">
        <v>323</v>
      </c>
      <c r="G17" s="608" t="s">
        <v>323</v>
      </c>
      <c r="H17" s="608" t="s">
        <v>323</v>
      </c>
      <c r="I17" s="608" t="s">
        <v>323</v>
      </c>
      <c r="J17" s="608" t="s">
        <v>323</v>
      </c>
      <c r="K17" s="609" t="s">
        <v>324</v>
      </c>
      <c r="L17" s="609" t="s">
        <v>324</v>
      </c>
      <c r="M17" s="609" t="s">
        <v>324</v>
      </c>
      <c r="N17" s="609" t="s">
        <v>324</v>
      </c>
      <c r="O17" s="609" t="s">
        <v>324</v>
      </c>
      <c r="P17" s="609" t="s">
        <v>324</v>
      </c>
      <c r="Q17" s="609" t="s">
        <v>324</v>
      </c>
      <c r="R17" s="610"/>
      <c r="S17" s="609" t="s">
        <v>325</v>
      </c>
      <c r="T17" s="609" t="s">
        <v>326</v>
      </c>
    </row>
    <row r="18" spans="1:20" x14ac:dyDescent="0.35">
      <c r="A18" s="601" t="s">
        <v>370</v>
      </c>
      <c r="B18" s="561" t="s">
        <v>371</v>
      </c>
      <c r="C18" s="561"/>
      <c r="D18" s="560"/>
      <c r="E18" s="561"/>
      <c r="F18" s="561"/>
      <c r="G18" s="561"/>
      <c r="H18" s="561"/>
      <c r="I18" s="561"/>
      <c r="J18" s="561"/>
      <c r="K18" s="565"/>
      <c r="L18" s="565"/>
      <c r="M18" s="565"/>
      <c r="N18" s="565"/>
      <c r="O18" s="565"/>
      <c r="P18" s="565"/>
      <c r="Q18" s="606"/>
      <c r="R18" s="604"/>
      <c r="S18" s="565"/>
      <c r="T18" s="565"/>
    </row>
    <row r="19" spans="1:20" ht="43.5" x14ac:dyDescent="0.35">
      <c r="A19" s="549" t="s">
        <v>372</v>
      </c>
      <c r="B19" s="602" t="s">
        <v>373</v>
      </c>
      <c r="C19" s="561">
        <v>30.1</v>
      </c>
      <c r="D19" s="560">
        <v>0.11780821917808219</v>
      </c>
      <c r="E19" s="574">
        <v>1</v>
      </c>
      <c r="F19" s="562" t="s">
        <v>331</v>
      </c>
      <c r="G19" s="562" t="s">
        <v>331</v>
      </c>
      <c r="H19" s="562" t="s">
        <v>331</v>
      </c>
      <c r="I19" s="562" t="s">
        <v>331</v>
      </c>
      <c r="J19" s="562" t="s">
        <v>331</v>
      </c>
      <c r="K19" s="575" t="s">
        <v>331</v>
      </c>
      <c r="L19" s="575" t="s">
        <v>331</v>
      </c>
      <c r="M19" s="575" t="s">
        <v>331</v>
      </c>
      <c r="N19" s="575" t="s">
        <v>331</v>
      </c>
      <c r="O19" s="575" t="s">
        <v>331</v>
      </c>
      <c r="P19" s="575" t="s">
        <v>331</v>
      </c>
      <c r="Q19" s="611" t="s">
        <v>331</v>
      </c>
      <c r="R19" s="612">
        <v>0.03</v>
      </c>
      <c r="S19" s="575"/>
      <c r="T19" s="575"/>
    </row>
    <row r="20" spans="1:20" x14ac:dyDescent="0.35">
      <c r="A20" s="601" t="s">
        <v>374</v>
      </c>
      <c r="B20" s="561" t="s">
        <v>375</v>
      </c>
      <c r="C20" s="561" t="s">
        <v>331</v>
      </c>
      <c r="D20" s="560" t="s">
        <v>331</v>
      </c>
      <c r="E20" s="574" t="s">
        <v>331</v>
      </c>
      <c r="F20" s="562" t="s">
        <v>331</v>
      </c>
      <c r="G20" s="562" t="s">
        <v>331</v>
      </c>
      <c r="H20" s="562" t="s">
        <v>331</v>
      </c>
      <c r="I20" s="562" t="s">
        <v>331</v>
      </c>
      <c r="J20" s="562" t="s">
        <v>331</v>
      </c>
      <c r="K20" s="575" t="s">
        <v>331</v>
      </c>
      <c r="L20" s="575" t="s">
        <v>331</v>
      </c>
      <c r="M20" s="575" t="s">
        <v>331</v>
      </c>
      <c r="N20" s="575" t="s">
        <v>331</v>
      </c>
      <c r="O20" s="575" t="s">
        <v>331</v>
      </c>
      <c r="P20" s="575" t="s">
        <v>331</v>
      </c>
      <c r="Q20" s="611" t="s">
        <v>331</v>
      </c>
      <c r="R20" s="612" t="s">
        <v>331</v>
      </c>
      <c r="S20" s="575"/>
      <c r="T20" s="575"/>
    </row>
    <row r="21" spans="1:20" x14ac:dyDescent="0.35">
      <c r="A21" s="549" t="s">
        <v>376</v>
      </c>
      <c r="B21" s="602" t="s">
        <v>377</v>
      </c>
      <c r="C21" s="561">
        <v>166.4</v>
      </c>
      <c r="D21" s="560">
        <v>0.65127201565557735</v>
      </c>
      <c r="E21" s="574">
        <v>1</v>
      </c>
      <c r="F21" s="562" t="s">
        <v>331</v>
      </c>
      <c r="G21" s="562" t="s">
        <v>331</v>
      </c>
      <c r="H21" s="562" t="s">
        <v>331</v>
      </c>
      <c r="I21" s="562" t="s">
        <v>331</v>
      </c>
      <c r="J21" s="562" t="s">
        <v>331</v>
      </c>
      <c r="K21" s="575" t="s">
        <v>331</v>
      </c>
      <c r="L21" s="575" t="s">
        <v>331</v>
      </c>
      <c r="M21" s="575" t="s">
        <v>331</v>
      </c>
      <c r="N21" s="575" t="s">
        <v>331</v>
      </c>
      <c r="O21" s="575" t="s">
        <v>331</v>
      </c>
      <c r="P21" s="575" t="s">
        <v>331</v>
      </c>
      <c r="Q21" s="611" t="s">
        <v>331</v>
      </c>
      <c r="R21" s="612">
        <v>0.33300000000000002</v>
      </c>
      <c r="S21" s="575"/>
      <c r="T21" s="575"/>
    </row>
    <row r="22" spans="1:20" ht="58" x14ac:dyDescent="0.35">
      <c r="A22" s="577" t="s">
        <v>381</v>
      </c>
      <c r="B22" s="602"/>
      <c r="C22" s="561">
        <v>196.5</v>
      </c>
      <c r="D22" s="560">
        <v>0.7690802348336595</v>
      </c>
      <c r="E22" s="562" t="s">
        <v>331</v>
      </c>
      <c r="F22" s="562" t="s">
        <v>331</v>
      </c>
      <c r="G22" s="562" t="s">
        <v>331</v>
      </c>
      <c r="H22" s="562" t="s">
        <v>331</v>
      </c>
      <c r="I22" s="562" t="s">
        <v>331</v>
      </c>
      <c r="J22" s="562" t="s">
        <v>331</v>
      </c>
      <c r="K22" s="575" t="s">
        <v>331</v>
      </c>
      <c r="L22" s="575" t="s">
        <v>331</v>
      </c>
      <c r="M22" s="575" t="s">
        <v>331</v>
      </c>
      <c r="N22" s="575" t="s">
        <v>331</v>
      </c>
      <c r="O22" s="575" t="s">
        <v>331</v>
      </c>
      <c r="P22" s="575" t="s">
        <v>331</v>
      </c>
      <c r="Q22" s="611" t="s">
        <v>331</v>
      </c>
      <c r="R22" s="613">
        <v>0.36299999999999999</v>
      </c>
      <c r="S22" s="565"/>
      <c r="T22" s="565"/>
    </row>
    <row r="23" spans="1:20" ht="15" thickBot="1" x14ac:dyDescent="0.4">
      <c r="A23" s="580" t="s">
        <v>351</v>
      </c>
      <c r="B23" s="561"/>
      <c r="C23" s="561">
        <v>255.5</v>
      </c>
      <c r="D23" s="560">
        <v>1</v>
      </c>
      <c r="E23" s="562" t="s">
        <v>331</v>
      </c>
      <c r="F23" s="562" t="s">
        <v>331</v>
      </c>
      <c r="G23" s="562" t="s">
        <v>331</v>
      </c>
      <c r="H23" s="562" t="s">
        <v>331</v>
      </c>
      <c r="I23" s="562" t="s">
        <v>331</v>
      </c>
      <c r="J23" s="562" t="s">
        <v>331</v>
      </c>
      <c r="K23" s="575" t="s">
        <v>331</v>
      </c>
      <c r="L23" s="575" t="s">
        <v>331</v>
      </c>
      <c r="M23" s="575" t="s">
        <v>331</v>
      </c>
      <c r="N23" s="575" t="s">
        <v>331</v>
      </c>
      <c r="O23" s="575" t="s">
        <v>331</v>
      </c>
      <c r="P23" s="575" t="s">
        <v>331</v>
      </c>
      <c r="Q23" s="611" t="s">
        <v>331</v>
      </c>
      <c r="R23" s="614">
        <v>0.50800000000000001</v>
      </c>
      <c r="S23" s="565"/>
      <c r="T23" s="565"/>
    </row>
    <row r="24" spans="1:20" x14ac:dyDescent="0.35">
      <c r="A24" s="773" t="s">
        <v>352</v>
      </c>
      <c r="B24" s="773"/>
      <c r="C24" s="773"/>
      <c r="D24" s="773"/>
      <c r="E24" s="773"/>
      <c r="F24" s="773"/>
      <c r="G24" s="773"/>
      <c r="H24" s="773"/>
      <c r="I24" s="773"/>
      <c r="J24" s="773"/>
      <c r="K24" s="773"/>
      <c r="L24" s="773"/>
      <c r="M24" s="773"/>
      <c r="N24" s="773"/>
      <c r="O24" s="773"/>
      <c r="P24" s="773"/>
      <c r="Q24" s="773"/>
      <c r="R24" s="773"/>
      <c r="S24" s="773"/>
      <c r="T24" s="773"/>
    </row>
    <row r="25" spans="1:20" ht="29" x14ac:dyDescent="0.35">
      <c r="A25" s="577" t="s">
        <v>382</v>
      </c>
      <c r="B25" s="561"/>
      <c r="C25" s="561">
        <v>0</v>
      </c>
      <c r="D25" s="560"/>
    </row>
    <row r="26" spans="1:20" x14ac:dyDescent="0.35">
      <c r="A26" s="580" t="s">
        <v>354</v>
      </c>
      <c r="B26" s="561"/>
      <c r="C26" s="561">
        <v>255.5</v>
      </c>
      <c r="D26" s="615">
        <v>1</v>
      </c>
    </row>
    <row r="27" spans="1:20" x14ac:dyDescent="0.35">
      <c r="A27" s="765" t="s">
        <v>383</v>
      </c>
      <c r="B27" s="766"/>
      <c r="C27" s="766"/>
      <c r="D27" s="766"/>
      <c r="E27" s="766"/>
      <c r="F27" s="766"/>
      <c r="G27" s="766"/>
      <c r="H27" s="766"/>
      <c r="I27" s="766"/>
      <c r="J27" s="766"/>
      <c r="K27" s="766"/>
      <c r="L27" s="766"/>
      <c r="M27" s="766"/>
      <c r="N27" s="766"/>
      <c r="O27" s="766"/>
      <c r="P27" s="766"/>
      <c r="Q27" s="766"/>
      <c r="R27" s="766"/>
      <c r="S27" s="766"/>
      <c r="T27" s="766"/>
    </row>
    <row r="28" spans="1:20" x14ac:dyDescent="0.35">
      <c r="A28" s="759"/>
      <c r="B28" s="759"/>
      <c r="C28" s="759"/>
      <c r="D28" s="759"/>
      <c r="E28" s="759"/>
      <c r="F28" s="759"/>
      <c r="G28" s="759"/>
      <c r="H28" s="759"/>
      <c r="I28" s="759"/>
      <c r="J28" s="759"/>
      <c r="K28" s="759"/>
      <c r="L28" s="759"/>
      <c r="M28" s="759"/>
      <c r="N28" s="759"/>
      <c r="O28" s="759"/>
      <c r="P28" s="759"/>
      <c r="Q28" s="759"/>
      <c r="R28" s="759"/>
      <c r="S28" s="759"/>
      <c r="T28" s="759"/>
    </row>
    <row r="29" spans="1:20" x14ac:dyDescent="0.35">
      <c r="A29" s="616"/>
      <c r="B29" s="774" t="s">
        <v>384</v>
      </c>
      <c r="C29" s="774"/>
      <c r="D29" s="774"/>
      <c r="E29" s="774"/>
    </row>
    <row r="30" spans="1:20" x14ac:dyDescent="0.35">
      <c r="A30" s="617"/>
      <c r="B30" s="775" t="s">
        <v>357</v>
      </c>
      <c r="C30" s="776"/>
      <c r="D30" s="775" t="s">
        <v>358</v>
      </c>
      <c r="E30" s="776"/>
    </row>
    <row r="31" spans="1:20" x14ac:dyDescent="0.35">
      <c r="A31" s="616" t="s">
        <v>359</v>
      </c>
      <c r="B31" s="777">
        <v>0.2309197651663405</v>
      </c>
      <c r="C31" s="778"/>
      <c r="D31" s="777">
        <v>0.7690802348336595</v>
      </c>
      <c r="E31" s="778"/>
    </row>
    <row r="32" spans="1:20" x14ac:dyDescent="0.35">
      <c r="A32" s="616" t="s">
        <v>360</v>
      </c>
      <c r="B32" s="779" t="s">
        <v>362</v>
      </c>
      <c r="C32" s="780"/>
      <c r="D32" s="779" t="s">
        <v>362</v>
      </c>
      <c r="E32" s="780"/>
    </row>
    <row r="33" spans="1:5" x14ac:dyDescent="0.35">
      <c r="A33" s="616" t="s">
        <v>361</v>
      </c>
      <c r="B33" s="779" t="s">
        <v>362</v>
      </c>
      <c r="C33" s="780"/>
      <c r="D33" s="779" t="s">
        <v>362</v>
      </c>
      <c r="E33" s="780"/>
    </row>
    <row r="34" spans="1:5" x14ac:dyDescent="0.35">
      <c r="A34" s="616" t="s">
        <v>363</v>
      </c>
      <c r="B34" s="779" t="s">
        <v>362</v>
      </c>
      <c r="C34" s="780"/>
      <c r="D34" s="779" t="s">
        <v>362</v>
      </c>
      <c r="E34" s="780"/>
    </row>
    <row r="35" spans="1:5" x14ac:dyDescent="0.35">
      <c r="A35" s="616" t="s">
        <v>364</v>
      </c>
      <c r="B35" s="779" t="s">
        <v>362</v>
      </c>
      <c r="C35" s="780"/>
      <c r="D35" s="779" t="s">
        <v>362</v>
      </c>
      <c r="E35" s="780"/>
    </row>
    <row r="36" spans="1:5" x14ac:dyDescent="0.35">
      <c r="A36" s="616" t="s">
        <v>365</v>
      </c>
      <c r="B36" s="779" t="s">
        <v>362</v>
      </c>
      <c r="C36" s="780"/>
      <c r="D36" s="779" t="s">
        <v>362</v>
      </c>
      <c r="E36" s="780"/>
    </row>
  </sheetData>
  <mergeCells count="22">
    <mergeCell ref="B35:C35"/>
    <mergeCell ref="D35:E35"/>
    <mergeCell ref="B36:C36"/>
    <mergeCell ref="D36:E36"/>
    <mergeCell ref="B32:C32"/>
    <mergeCell ref="D32:E32"/>
    <mergeCell ref="B33:C33"/>
    <mergeCell ref="D33:E33"/>
    <mergeCell ref="B34:C34"/>
    <mergeCell ref="D34:E34"/>
    <mergeCell ref="A28:T28"/>
    <mergeCell ref="B29:E29"/>
    <mergeCell ref="B30:C30"/>
    <mergeCell ref="D30:E30"/>
    <mergeCell ref="B31:C31"/>
    <mergeCell ref="D31:E31"/>
    <mergeCell ref="A27:T27"/>
    <mergeCell ref="B4:D4"/>
    <mergeCell ref="E4:J4"/>
    <mergeCell ref="K4:P4"/>
    <mergeCell ref="A7:T7"/>
    <mergeCell ref="A24:T24"/>
  </mergeCells>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50883A-2847-4A17-8C82-9AB8C4728478}">
  <dimension ref="A3:T29"/>
  <sheetViews>
    <sheetView workbookViewId="0"/>
  </sheetViews>
  <sheetFormatPr baseColWidth="10" defaultColWidth="8.54296875" defaultRowHeight="14.5" x14ac:dyDescent="0.35"/>
  <cols>
    <col min="1" max="1" width="52.453125" style="618" customWidth="1"/>
    <col min="2" max="17" width="8.81640625" style="618" customWidth="1"/>
    <col min="18" max="20" width="10.453125" style="618" customWidth="1"/>
    <col min="21" max="16384" width="8.54296875" style="618"/>
  </cols>
  <sheetData>
    <row r="3" spans="1:20" ht="15" thickBot="1" x14ac:dyDescent="0.4"/>
    <row r="4" spans="1:20" ht="15" thickBot="1" x14ac:dyDescent="0.4">
      <c r="B4" s="783">
        <v>2023</v>
      </c>
      <c r="C4" s="784"/>
      <c r="D4" s="785"/>
      <c r="E4" s="786" t="s">
        <v>306</v>
      </c>
      <c r="F4" s="786"/>
      <c r="G4" s="786"/>
      <c r="H4" s="786"/>
      <c r="I4" s="786"/>
      <c r="J4" s="787"/>
      <c r="K4" s="788" t="s">
        <v>385</v>
      </c>
      <c r="L4" s="786"/>
      <c r="M4" s="786"/>
      <c r="N4" s="786"/>
      <c r="O4" s="786"/>
      <c r="P4" s="787"/>
      <c r="R4" s="621"/>
    </row>
    <row r="5" spans="1:20" ht="184.5" x14ac:dyDescent="0.35">
      <c r="A5" s="622" t="s">
        <v>308</v>
      </c>
      <c r="B5" s="588" t="s">
        <v>366</v>
      </c>
      <c r="C5" s="588" t="s">
        <v>310</v>
      </c>
      <c r="D5" s="589" t="s">
        <v>311</v>
      </c>
      <c r="E5" s="588" t="s">
        <v>312</v>
      </c>
      <c r="F5" s="588" t="s">
        <v>313</v>
      </c>
      <c r="G5" s="588" t="s">
        <v>314</v>
      </c>
      <c r="H5" s="588" t="s">
        <v>315</v>
      </c>
      <c r="I5" s="588" t="s">
        <v>316</v>
      </c>
      <c r="J5" s="588" t="s">
        <v>317</v>
      </c>
      <c r="K5" s="588" t="s">
        <v>312</v>
      </c>
      <c r="L5" s="588" t="s">
        <v>313</v>
      </c>
      <c r="M5" s="588" t="s">
        <v>314</v>
      </c>
      <c r="N5" s="588" t="s">
        <v>315</v>
      </c>
      <c r="O5" s="588" t="s">
        <v>316</v>
      </c>
      <c r="P5" s="623" t="s">
        <v>317</v>
      </c>
      <c r="Q5" s="624" t="s">
        <v>318</v>
      </c>
      <c r="R5" s="591" t="s">
        <v>386</v>
      </c>
      <c r="S5" s="625" t="s">
        <v>320</v>
      </c>
      <c r="T5" s="625" t="s">
        <v>321</v>
      </c>
    </row>
    <row r="6" spans="1:20" ht="43.5" x14ac:dyDescent="0.35">
      <c r="A6" s="626"/>
      <c r="B6" s="627"/>
      <c r="C6" s="628" t="s">
        <v>347</v>
      </c>
      <c r="D6" s="628" t="s">
        <v>113</v>
      </c>
      <c r="E6" s="628" t="s">
        <v>323</v>
      </c>
      <c r="F6" s="628" t="s">
        <v>323</v>
      </c>
      <c r="G6" s="628" t="s">
        <v>323</v>
      </c>
      <c r="H6" s="628" t="s">
        <v>323</v>
      </c>
      <c r="I6" s="628" t="s">
        <v>323</v>
      </c>
      <c r="J6" s="628" t="s">
        <v>323</v>
      </c>
      <c r="K6" s="629" t="s">
        <v>324</v>
      </c>
      <c r="L6" s="629" t="s">
        <v>324</v>
      </c>
      <c r="M6" s="629" t="s">
        <v>324</v>
      </c>
      <c r="N6" s="629" t="s">
        <v>324</v>
      </c>
      <c r="O6" s="629" t="s">
        <v>324</v>
      </c>
      <c r="P6" s="629" t="s">
        <v>324</v>
      </c>
      <c r="Q6" s="629" t="s">
        <v>324</v>
      </c>
      <c r="R6" s="630"/>
      <c r="S6" s="609" t="s">
        <v>325</v>
      </c>
      <c r="T6" s="609" t="s">
        <v>326</v>
      </c>
    </row>
    <row r="7" spans="1:20" ht="15" thickBot="1" x14ac:dyDescent="0.4">
      <c r="A7" s="773" t="s">
        <v>327</v>
      </c>
      <c r="B7" s="773"/>
      <c r="C7" s="773"/>
      <c r="D7" s="773"/>
      <c r="E7" s="773"/>
      <c r="F7" s="773"/>
      <c r="G7" s="773"/>
      <c r="H7" s="773"/>
      <c r="I7" s="773"/>
      <c r="J7" s="773"/>
      <c r="K7" s="773"/>
      <c r="L7" s="773"/>
      <c r="M7" s="773"/>
      <c r="N7" s="773"/>
      <c r="O7" s="773"/>
      <c r="P7" s="773"/>
      <c r="Q7" s="773"/>
      <c r="R7" s="773"/>
      <c r="S7" s="773"/>
      <c r="T7" s="773"/>
    </row>
    <row r="8" spans="1:20" ht="29" x14ac:dyDescent="0.35">
      <c r="A8" s="631" t="s">
        <v>369</v>
      </c>
      <c r="B8" s="632"/>
      <c r="C8" s="632"/>
      <c r="D8" s="632"/>
      <c r="E8" s="632"/>
      <c r="F8" s="632"/>
      <c r="G8" s="632"/>
      <c r="H8" s="632"/>
      <c r="I8" s="632"/>
      <c r="J8" s="632"/>
      <c r="K8" s="632"/>
      <c r="L8" s="632"/>
      <c r="M8" s="632"/>
      <c r="N8" s="632"/>
      <c r="O8" s="632"/>
      <c r="P8" s="632"/>
      <c r="Q8" s="619"/>
      <c r="R8" s="633"/>
      <c r="S8" s="620"/>
      <c r="T8" s="632"/>
    </row>
    <row r="9" spans="1:20" ht="29" x14ac:dyDescent="0.35">
      <c r="A9" s="634" t="s">
        <v>387</v>
      </c>
      <c r="B9" s="635"/>
      <c r="C9" s="636">
        <v>0</v>
      </c>
      <c r="D9" s="637">
        <v>0</v>
      </c>
      <c r="E9" s="635"/>
      <c r="F9" s="635"/>
      <c r="G9" s="635"/>
      <c r="H9" s="635"/>
      <c r="I9" s="635"/>
      <c r="J9" s="635"/>
      <c r="K9" s="635"/>
      <c r="L9" s="635"/>
      <c r="M9" s="635"/>
      <c r="N9" s="635"/>
      <c r="O9" s="635"/>
      <c r="P9" s="635"/>
      <c r="Q9" s="638"/>
      <c r="R9" s="639">
        <v>0</v>
      </c>
      <c r="S9" s="640"/>
      <c r="T9" s="641"/>
    </row>
    <row r="10" spans="1:20" x14ac:dyDescent="0.35">
      <c r="A10" s="549" t="s">
        <v>343</v>
      </c>
      <c r="B10" s="635"/>
      <c r="C10" s="642"/>
      <c r="D10" s="643"/>
      <c r="E10" s="635"/>
      <c r="F10" s="635"/>
      <c r="G10" s="635"/>
      <c r="H10" s="635"/>
      <c r="I10" s="635"/>
      <c r="J10" s="635"/>
      <c r="K10" s="635"/>
      <c r="L10" s="635"/>
      <c r="M10" s="635"/>
      <c r="N10" s="635"/>
      <c r="O10" s="635"/>
      <c r="P10" s="635"/>
      <c r="Q10" s="638"/>
      <c r="R10" s="639"/>
      <c r="S10" s="644"/>
      <c r="T10" s="641"/>
    </row>
    <row r="11" spans="1:20" x14ac:dyDescent="0.35">
      <c r="A11" s="549" t="s">
        <v>345</v>
      </c>
      <c r="B11" s="635"/>
      <c r="C11" s="642"/>
      <c r="D11" s="643"/>
      <c r="E11" s="635"/>
      <c r="F11" s="641"/>
      <c r="G11" s="641"/>
      <c r="H11" s="641"/>
      <c r="I11" s="641"/>
      <c r="J11" s="641"/>
      <c r="K11" s="635"/>
      <c r="L11" s="635"/>
      <c r="M11" s="635"/>
      <c r="N11" s="635"/>
      <c r="O11" s="635"/>
      <c r="P11" s="635"/>
      <c r="Q11" s="638"/>
      <c r="R11" s="639"/>
      <c r="S11" s="640"/>
      <c r="T11" s="635"/>
    </row>
    <row r="12" spans="1:20" ht="29" x14ac:dyDescent="0.35">
      <c r="A12" s="631" t="s">
        <v>379</v>
      </c>
      <c r="B12" s="632"/>
      <c r="C12" s="645"/>
      <c r="D12" s="646"/>
      <c r="E12" s="632"/>
      <c r="F12" s="632"/>
      <c r="G12" s="632"/>
      <c r="H12" s="632"/>
      <c r="I12" s="632"/>
      <c r="J12" s="632"/>
      <c r="K12" s="647"/>
      <c r="L12" s="647"/>
      <c r="M12" s="647"/>
      <c r="N12" s="647"/>
      <c r="O12" s="647"/>
      <c r="P12" s="647"/>
      <c r="Q12" s="648"/>
      <c r="R12" s="649"/>
      <c r="S12" s="650"/>
      <c r="T12" s="647"/>
    </row>
    <row r="13" spans="1:20" ht="43.5" x14ac:dyDescent="0.35">
      <c r="A13" s="608"/>
      <c r="B13" s="608"/>
      <c r="C13" s="608" t="s">
        <v>347</v>
      </c>
      <c r="D13" s="608" t="s">
        <v>113</v>
      </c>
      <c r="E13" s="608" t="s">
        <v>323</v>
      </c>
      <c r="F13" s="608" t="s">
        <v>323</v>
      </c>
      <c r="G13" s="608" t="s">
        <v>380</v>
      </c>
      <c r="H13" s="608" t="s">
        <v>323</v>
      </c>
      <c r="I13" s="608" t="s">
        <v>323</v>
      </c>
      <c r="J13" s="608" t="s">
        <v>323</v>
      </c>
      <c r="K13" s="609" t="s">
        <v>324</v>
      </c>
      <c r="L13" s="609" t="s">
        <v>324</v>
      </c>
      <c r="M13" s="609" t="s">
        <v>324</v>
      </c>
      <c r="N13" s="609" t="s">
        <v>324</v>
      </c>
      <c r="O13" s="609" t="s">
        <v>324</v>
      </c>
      <c r="P13" s="609" t="s">
        <v>324</v>
      </c>
      <c r="Q13" s="609" t="s">
        <v>324</v>
      </c>
      <c r="R13" s="609"/>
      <c r="S13" s="609" t="s">
        <v>325</v>
      </c>
      <c r="T13" s="609" t="s">
        <v>326</v>
      </c>
    </row>
    <row r="14" spans="1:20" ht="43.5" x14ac:dyDescent="0.35">
      <c r="A14" s="634" t="s">
        <v>388</v>
      </c>
      <c r="B14" s="635"/>
      <c r="C14" s="651">
        <v>0</v>
      </c>
      <c r="D14" s="637">
        <v>0</v>
      </c>
      <c r="E14" s="635"/>
      <c r="F14" s="635"/>
      <c r="G14" s="635"/>
      <c r="H14" s="635"/>
      <c r="I14" s="635"/>
      <c r="J14" s="635"/>
      <c r="K14" s="641"/>
      <c r="L14" s="641"/>
      <c r="M14" s="641"/>
      <c r="N14" s="641"/>
      <c r="O14" s="641"/>
      <c r="P14" s="641"/>
      <c r="Q14" s="652"/>
      <c r="R14" s="653">
        <v>0</v>
      </c>
      <c r="S14" s="640"/>
      <c r="T14" s="641"/>
    </row>
    <row r="15" spans="1:20" x14ac:dyDescent="0.35">
      <c r="A15" s="654" t="s">
        <v>351</v>
      </c>
      <c r="B15" s="655"/>
      <c r="C15" s="656">
        <v>0</v>
      </c>
      <c r="D15" s="657">
        <v>0</v>
      </c>
      <c r="E15" s="655"/>
      <c r="F15" s="655"/>
      <c r="G15" s="655"/>
      <c r="H15" s="655"/>
      <c r="I15" s="655"/>
      <c r="J15" s="655"/>
      <c r="K15" s="658"/>
      <c r="L15" s="658"/>
      <c r="M15" s="658"/>
      <c r="N15" s="658"/>
      <c r="O15" s="658"/>
      <c r="P15" s="658"/>
      <c r="Q15" s="659"/>
      <c r="R15" s="660"/>
      <c r="S15" s="661"/>
      <c r="T15" s="658"/>
    </row>
    <row r="16" spans="1:20" x14ac:dyDescent="0.35">
      <c r="A16" s="758" t="s">
        <v>352</v>
      </c>
      <c r="B16" s="758"/>
      <c r="C16" s="758"/>
      <c r="D16" s="758"/>
      <c r="E16" s="758"/>
      <c r="F16" s="758"/>
      <c r="G16" s="758"/>
      <c r="H16" s="758"/>
      <c r="I16" s="758"/>
      <c r="J16" s="758"/>
      <c r="K16" s="758"/>
      <c r="L16" s="758"/>
      <c r="M16" s="758"/>
      <c r="N16" s="758"/>
      <c r="O16" s="758"/>
      <c r="P16" s="758"/>
      <c r="Q16" s="758"/>
      <c r="R16" s="758"/>
      <c r="S16" s="758"/>
      <c r="T16" s="758"/>
    </row>
    <row r="17" spans="1:20" x14ac:dyDescent="0.35">
      <c r="A17" s="634" t="s">
        <v>389</v>
      </c>
      <c r="B17" s="635"/>
      <c r="C17" s="662">
        <v>264.5</v>
      </c>
      <c r="D17" s="663">
        <v>1</v>
      </c>
      <c r="E17" s="635"/>
      <c r="F17" s="635"/>
      <c r="G17" s="635"/>
      <c r="H17" s="635"/>
      <c r="I17" s="635"/>
      <c r="J17" s="635"/>
      <c r="K17" s="635"/>
      <c r="L17" s="635"/>
      <c r="M17" s="635"/>
      <c r="N17" s="635"/>
      <c r="O17" s="635"/>
      <c r="P17" s="635"/>
      <c r="Q17" s="635"/>
      <c r="R17" s="635"/>
      <c r="S17" s="635"/>
      <c r="T17" s="635"/>
    </row>
    <row r="18" spans="1:20" x14ac:dyDescent="0.35">
      <c r="A18" s="664" t="s">
        <v>354</v>
      </c>
      <c r="B18" s="632"/>
      <c r="C18" s="662">
        <v>264.5</v>
      </c>
      <c r="D18" s="569">
        <v>1</v>
      </c>
      <c r="E18" s="632"/>
      <c r="F18" s="632"/>
      <c r="G18" s="632"/>
      <c r="H18" s="632"/>
      <c r="I18" s="632"/>
      <c r="J18" s="632"/>
      <c r="K18" s="632"/>
      <c r="L18" s="632"/>
      <c r="M18" s="632"/>
      <c r="N18" s="632"/>
      <c r="O18" s="632"/>
      <c r="P18" s="632"/>
      <c r="Q18" s="632"/>
      <c r="R18" s="635"/>
      <c r="S18" s="632"/>
      <c r="T18" s="632"/>
    </row>
    <row r="19" spans="1:20" x14ac:dyDescent="0.35">
      <c r="A19" s="789" t="s">
        <v>390</v>
      </c>
      <c r="B19" s="790"/>
      <c r="C19" s="790"/>
      <c r="D19" s="790"/>
      <c r="E19" s="790"/>
      <c r="F19" s="790"/>
      <c r="G19" s="790"/>
      <c r="H19" s="790"/>
      <c r="I19" s="790"/>
      <c r="J19" s="790"/>
      <c r="K19" s="790"/>
      <c r="L19" s="790"/>
      <c r="M19" s="790"/>
      <c r="N19" s="790"/>
      <c r="O19" s="790"/>
      <c r="P19" s="790"/>
      <c r="Q19" s="790"/>
      <c r="R19" s="790"/>
      <c r="S19" s="790"/>
      <c r="T19" s="790"/>
    </row>
    <row r="22" spans="1:20" x14ac:dyDescent="0.35">
      <c r="A22" s="562"/>
      <c r="B22" s="791" t="s">
        <v>391</v>
      </c>
      <c r="C22" s="791"/>
      <c r="D22" s="791"/>
      <c r="E22" s="791"/>
    </row>
    <row r="23" spans="1:20" x14ac:dyDescent="0.35">
      <c r="A23" s="543"/>
      <c r="B23" s="792" t="s">
        <v>357</v>
      </c>
      <c r="C23" s="793"/>
      <c r="D23" s="792" t="s">
        <v>358</v>
      </c>
      <c r="E23" s="793"/>
    </row>
    <row r="24" spans="1:20" x14ac:dyDescent="0.35">
      <c r="A24" s="562" t="s">
        <v>359</v>
      </c>
      <c r="B24" s="781">
        <v>0</v>
      </c>
      <c r="C24" s="782"/>
      <c r="D24" s="781">
        <v>0</v>
      </c>
      <c r="E24" s="782"/>
    </row>
    <row r="25" spans="1:20" x14ac:dyDescent="0.35">
      <c r="A25" s="562" t="s">
        <v>360</v>
      </c>
      <c r="B25" s="781" t="s">
        <v>362</v>
      </c>
      <c r="C25" s="782"/>
      <c r="D25" s="781" t="s">
        <v>362</v>
      </c>
      <c r="E25" s="782"/>
    </row>
    <row r="26" spans="1:20" x14ac:dyDescent="0.35">
      <c r="A26" s="562" t="s">
        <v>361</v>
      </c>
      <c r="B26" s="781" t="s">
        <v>362</v>
      </c>
      <c r="C26" s="782"/>
      <c r="D26" s="781" t="s">
        <v>362</v>
      </c>
      <c r="E26" s="782"/>
    </row>
    <row r="27" spans="1:20" x14ac:dyDescent="0.35">
      <c r="A27" s="562" t="s">
        <v>363</v>
      </c>
      <c r="B27" s="781" t="s">
        <v>362</v>
      </c>
      <c r="C27" s="782"/>
      <c r="D27" s="781" t="s">
        <v>362</v>
      </c>
      <c r="E27" s="782"/>
    </row>
    <row r="28" spans="1:20" x14ac:dyDescent="0.35">
      <c r="A28" s="562" t="s">
        <v>364</v>
      </c>
      <c r="B28" s="781" t="s">
        <v>362</v>
      </c>
      <c r="C28" s="782"/>
      <c r="D28" s="781" t="s">
        <v>362</v>
      </c>
      <c r="E28" s="782"/>
    </row>
    <row r="29" spans="1:20" x14ac:dyDescent="0.35">
      <c r="A29" s="562" t="s">
        <v>365</v>
      </c>
      <c r="B29" s="781" t="s">
        <v>362</v>
      </c>
      <c r="C29" s="782"/>
      <c r="D29" s="781" t="s">
        <v>362</v>
      </c>
      <c r="E29" s="782"/>
    </row>
  </sheetData>
  <mergeCells count="21">
    <mergeCell ref="B29:C29"/>
    <mergeCell ref="D29:E29"/>
    <mergeCell ref="B26:C26"/>
    <mergeCell ref="D26:E26"/>
    <mergeCell ref="B27:C27"/>
    <mergeCell ref="D27:E27"/>
    <mergeCell ref="B28:C28"/>
    <mergeCell ref="D28:E28"/>
    <mergeCell ref="B25:C25"/>
    <mergeCell ref="D25:E25"/>
    <mergeCell ref="B4:D4"/>
    <mergeCell ref="E4:J4"/>
    <mergeCell ref="K4:P4"/>
    <mergeCell ref="A7:T7"/>
    <mergeCell ref="A16:T16"/>
    <mergeCell ref="A19:T19"/>
    <mergeCell ref="B22:E22"/>
    <mergeCell ref="B23:C23"/>
    <mergeCell ref="D23:E23"/>
    <mergeCell ref="B24:C24"/>
    <mergeCell ref="D24:E24"/>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BD0918-D0D9-48D6-B9A3-025A232CA0DB}">
  <sheetPr>
    <pageSetUpPr fitToPage="1"/>
  </sheetPr>
  <dimension ref="A2:G69"/>
  <sheetViews>
    <sheetView zoomScale="90" zoomScaleNormal="90" workbookViewId="0">
      <selection activeCell="B1" sqref="B1:C1048576"/>
    </sheetView>
  </sheetViews>
  <sheetFormatPr baseColWidth="10" defaultColWidth="11.453125" defaultRowHeight="13" x14ac:dyDescent="0.3"/>
  <cols>
    <col min="1" max="1" width="95.7265625" style="6" bestFit="1" customWidth="1"/>
    <col min="2" max="4" width="16.7265625" style="7" customWidth="1"/>
    <col min="5" max="5" width="11.453125" style="1" customWidth="1"/>
    <col min="6" max="6" width="12.54296875" style="1" bestFit="1" customWidth="1"/>
    <col min="7" max="16384" width="11.453125" style="1"/>
  </cols>
  <sheetData>
    <row r="2" spans="1:7" x14ac:dyDescent="0.3">
      <c r="G2" s="19"/>
    </row>
    <row r="3" spans="1:7" x14ac:dyDescent="0.3">
      <c r="G3" s="19"/>
    </row>
    <row r="4" spans="1:7" x14ac:dyDescent="0.3">
      <c r="G4" s="19"/>
    </row>
    <row r="5" spans="1:7" s="62" customFormat="1" ht="33.65" customHeight="1" x14ac:dyDescent="0.3">
      <c r="A5" s="60"/>
      <c r="B5" s="61"/>
      <c r="C5" s="61"/>
      <c r="D5" s="61"/>
      <c r="G5" s="63"/>
    </row>
    <row r="6" spans="1:7" ht="40" customHeight="1" x14ac:dyDescent="0.3">
      <c r="A6" s="8" t="s">
        <v>73</v>
      </c>
      <c r="B6" s="17"/>
      <c r="C6" s="17"/>
      <c r="D6" s="17"/>
      <c r="G6" s="19"/>
    </row>
    <row r="7" spans="1:7" ht="25.5" customHeight="1" x14ac:dyDescent="0.3">
      <c r="A7" s="33" t="s">
        <v>1</v>
      </c>
      <c r="B7" s="18">
        <v>2020</v>
      </c>
      <c r="C7" s="18">
        <v>2021</v>
      </c>
      <c r="D7" s="18">
        <v>2022</v>
      </c>
      <c r="E7" s="18">
        <v>2023</v>
      </c>
      <c r="F7" s="58"/>
      <c r="G7" s="19"/>
    </row>
    <row r="8" spans="1:7" x14ac:dyDescent="0.3">
      <c r="A8" s="12" t="s">
        <v>2</v>
      </c>
      <c r="B8" s="79" t="s">
        <v>74</v>
      </c>
      <c r="C8" s="80">
        <v>27</v>
      </c>
      <c r="D8" s="80">
        <v>33</v>
      </c>
      <c r="E8" s="37">
        <v>34.055529443986202</v>
      </c>
      <c r="G8" s="19"/>
    </row>
    <row r="9" spans="1:7" x14ac:dyDescent="0.3">
      <c r="A9" s="10" t="s">
        <v>48</v>
      </c>
      <c r="B9" s="81" t="s">
        <v>74</v>
      </c>
      <c r="C9" s="82">
        <v>27</v>
      </c>
      <c r="D9" s="82">
        <v>33</v>
      </c>
      <c r="E9" s="38">
        <v>36.623404131296361</v>
      </c>
      <c r="G9" s="19"/>
    </row>
    <row r="10" spans="1:7" x14ac:dyDescent="0.3">
      <c r="A10" s="34" t="s">
        <v>49</v>
      </c>
      <c r="B10" s="83" t="s">
        <v>74</v>
      </c>
      <c r="C10" s="84">
        <v>27</v>
      </c>
      <c r="D10" s="84">
        <v>33</v>
      </c>
      <c r="E10" s="39">
        <v>32.808396742615301</v>
      </c>
    </row>
    <row r="12" spans="1:7" ht="40" customHeight="1" x14ac:dyDescent="0.3">
      <c r="A12" s="8" t="s">
        <v>75</v>
      </c>
      <c r="B12" s="17"/>
      <c r="C12" s="17"/>
      <c r="D12" s="17"/>
      <c r="G12" s="19"/>
    </row>
    <row r="13" spans="1:7" ht="25.5" customHeight="1" x14ac:dyDescent="0.3">
      <c r="A13" s="33" t="s">
        <v>1</v>
      </c>
      <c r="B13" s="18">
        <v>2020</v>
      </c>
      <c r="C13" s="18">
        <v>2021</v>
      </c>
      <c r="D13" s="18">
        <v>2022</v>
      </c>
      <c r="E13" s="18">
        <v>2023</v>
      </c>
      <c r="F13" s="58"/>
      <c r="G13" s="19"/>
    </row>
    <row r="14" spans="1:7" x14ac:dyDescent="0.3">
      <c r="A14" s="12" t="s">
        <v>2</v>
      </c>
      <c r="B14" s="79" t="s">
        <v>74</v>
      </c>
      <c r="C14" s="79" t="s">
        <v>74</v>
      </c>
      <c r="D14" s="85">
        <v>0.34976357865939578</v>
      </c>
      <c r="E14" s="143">
        <v>1.0615294694943955</v>
      </c>
      <c r="G14" s="19"/>
    </row>
    <row r="15" spans="1:7" x14ac:dyDescent="0.3">
      <c r="A15" s="10" t="s">
        <v>48</v>
      </c>
      <c r="B15" s="81" t="s">
        <v>74</v>
      </c>
      <c r="C15" s="81" t="s">
        <v>74</v>
      </c>
      <c r="D15" s="86">
        <v>0.39152149135103964</v>
      </c>
      <c r="E15" s="144">
        <v>1.0086610344044447</v>
      </c>
      <c r="G15" s="19"/>
    </row>
    <row r="16" spans="1:7" x14ac:dyDescent="0.3">
      <c r="A16" s="34" t="s">
        <v>49</v>
      </c>
      <c r="B16" s="83" t="s">
        <v>74</v>
      </c>
      <c r="C16" s="83" t="s">
        <v>74</v>
      </c>
      <c r="D16" s="87">
        <v>0.32993280803664976</v>
      </c>
      <c r="E16" s="145">
        <v>1.0872059360472488</v>
      </c>
    </row>
    <row r="17" spans="1:7" ht="12.75" customHeight="1" x14ac:dyDescent="0.3">
      <c r="A17" s="676" t="s">
        <v>76</v>
      </c>
      <c r="B17" s="676"/>
      <c r="C17" s="676"/>
      <c r="D17" s="45"/>
    </row>
    <row r="18" spans="1:7" ht="12.75" customHeight="1" x14ac:dyDescent="0.3">
      <c r="A18" s="45"/>
      <c r="B18" s="1"/>
      <c r="C18" s="1"/>
      <c r="D18" s="45"/>
    </row>
    <row r="19" spans="1:7" ht="40" customHeight="1" x14ac:dyDescent="0.3">
      <c r="A19" s="8" t="s">
        <v>77</v>
      </c>
      <c r="B19" s="17"/>
      <c r="C19" s="17"/>
      <c r="D19" s="17"/>
      <c r="G19" s="19"/>
    </row>
    <row r="20" spans="1:7" ht="25.5" customHeight="1" x14ac:dyDescent="0.3">
      <c r="A20" s="33" t="s">
        <v>1</v>
      </c>
      <c r="B20" s="18">
        <v>2020</v>
      </c>
      <c r="C20" s="18">
        <v>2021</v>
      </c>
      <c r="D20" s="18">
        <v>2022</v>
      </c>
      <c r="E20" s="18">
        <v>2023</v>
      </c>
    </row>
    <row r="21" spans="1:7" x14ac:dyDescent="0.3">
      <c r="A21" s="12" t="s">
        <v>2</v>
      </c>
      <c r="B21" s="71">
        <v>1207065</v>
      </c>
      <c r="C21" s="71">
        <v>1219922</v>
      </c>
      <c r="D21" s="71">
        <v>1537505</v>
      </c>
      <c r="E21" s="21">
        <v>1654050.33999996</v>
      </c>
    </row>
    <row r="22" spans="1:7" x14ac:dyDescent="0.3">
      <c r="A22" s="10" t="s">
        <v>3</v>
      </c>
      <c r="B22" s="70">
        <v>559853</v>
      </c>
      <c r="C22" s="70">
        <v>573169</v>
      </c>
      <c r="D22" s="70">
        <v>603144</v>
      </c>
      <c r="E22" s="22">
        <v>636418.83000043279</v>
      </c>
    </row>
    <row r="23" spans="1:7" x14ac:dyDescent="0.3">
      <c r="A23" s="10" t="s">
        <v>4</v>
      </c>
      <c r="B23" s="70">
        <f t="shared" ref="B23" si="0">B21-B22</f>
        <v>647212</v>
      </c>
      <c r="C23" s="70">
        <f>C21-C22</f>
        <v>646753</v>
      </c>
      <c r="D23" s="70">
        <v>934361</v>
      </c>
      <c r="E23" s="22">
        <v>1017632</v>
      </c>
    </row>
    <row r="24" spans="1:7" x14ac:dyDescent="0.3">
      <c r="A24" s="19" t="s">
        <v>35</v>
      </c>
      <c r="B24" s="70">
        <v>79571</v>
      </c>
      <c r="C24" s="70">
        <v>53163</v>
      </c>
      <c r="D24" s="70">
        <v>67042</v>
      </c>
      <c r="E24" s="22">
        <v>217792.74000008579</v>
      </c>
    </row>
    <row r="25" spans="1:7" x14ac:dyDescent="0.3">
      <c r="A25" s="19" t="s">
        <v>6</v>
      </c>
      <c r="B25" s="70">
        <v>209113</v>
      </c>
      <c r="C25" s="70">
        <v>192772</v>
      </c>
      <c r="D25" s="70">
        <v>291221</v>
      </c>
      <c r="E25" s="22">
        <v>212803.509999876</v>
      </c>
    </row>
    <row r="26" spans="1:7" x14ac:dyDescent="0.3">
      <c r="A26" s="19" t="s">
        <v>7</v>
      </c>
      <c r="B26" s="70">
        <v>88485</v>
      </c>
      <c r="C26" s="70">
        <v>99616</v>
      </c>
      <c r="D26" s="70">
        <v>132855</v>
      </c>
      <c r="E26" s="22">
        <v>120939.94000001776</v>
      </c>
    </row>
    <row r="27" spans="1:7" x14ac:dyDescent="0.3">
      <c r="A27" s="19" t="s">
        <v>8</v>
      </c>
      <c r="B27" s="70">
        <v>54524</v>
      </c>
      <c r="C27" s="70">
        <v>57132</v>
      </c>
      <c r="D27" s="70">
        <v>79060</v>
      </c>
      <c r="E27" s="22">
        <v>73490.560000022073</v>
      </c>
    </row>
    <row r="28" spans="1:7" x14ac:dyDescent="0.3">
      <c r="A28" s="19" t="s">
        <v>9</v>
      </c>
      <c r="B28" s="70">
        <v>123006</v>
      </c>
      <c r="C28" s="70">
        <v>114997</v>
      </c>
      <c r="D28" s="70">
        <v>217056</v>
      </c>
      <c r="E28" s="22">
        <v>239915.5299999603</v>
      </c>
    </row>
    <row r="29" spans="1:7" x14ac:dyDescent="0.3">
      <c r="A29" s="19" t="s">
        <v>10</v>
      </c>
      <c r="B29" s="70">
        <v>6525</v>
      </c>
      <c r="C29" s="70">
        <v>19865</v>
      </c>
      <c r="D29" s="70">
        <v>39565</v>
      </c>
      <c r="E29" s="22">
        <v>40212.080000001064</v>
      </c>
    </row>
    <row r="30" spans="1:7" x14ac:dyDescent="0.3">
      <c r="A30" s="19" t="s">
        <v>69</v>
      </c>
      <c r="B30" s="70">
        <v>18739</v>
      </c>
      <c r="C30" s="70">
        <v>26597</v>
      </c>
      <c r="D30" s="70">
        <v>30377</v>
      </c>
      <c r="E30" s="22">
        <v>40633.620000001574</v>
      </c>
    </row>
    <row r="31" spans="1:7" x14ac:dyDescent="0.3">
      <c r="A31" s="19" t="s">
        <v>12</v>
      </c>
      <c r="B31" s="70">
        <v>13755</v>
      </c>
      <c r="C31" s="70">
        <v>13043</v>
      </c>
      <c r="D31" s="70">
        <v>14668</v>
      </c>
      <c r="E31" s="22">
        <v>17632.040000000656</v>
      </c>
    </row>
    <row r="32" spans="1:7" x14ac:dyDescent="0.3">
      <c r="A32" s="19" t="s">
        <v>13</v>
      </c>
      <c r="B32" s="75">
        <v>11687</v>
      </c>
      <c r="C32" s="70">
        <v>20060</v>
      </c>
      <c r="D32" s="70">
        <v>24181</v>
      </c>
      <c r="E32" s="22">
        <v>22689.920000002803</v>
      </c>
    </row>
    <row r="33" spans="1:5" x14ac:dyDescent="0.3">
      <c r="A33" s="19" t="s">
        <v>14</v>
      </c>
      <c r="B33" s="75">
        <v>10257</v>
      </c>
      <c r="C33" s="70">
        <v>13078</v>
      </c>
      <c r="D33" s="70">
        <v>1764</v>
      </c>
      <c r="E33" s="22">
        <v>2381.4699999999634</v>
      </c>
    </row>
    <row r="34" spans="1:5" x14ac:dyDescent="0.3">
      <c r="A34" s="19" t="s">
        <v>15</v>
      </c>
      <c r="B34" s="75">
        <v>3423</v>
      </c>
      <c r="C34" s="70">
        <v>5406</v>
      </c>
      <c r="D34" s="70">
        <v>5810</v>
      </c>
      <c r="E34" s="22">
        <v>5529.1099999999924</v>
      </c>
    </row>
    <row r="35" spans="1:5" x14ac:dyDescent="0.3">
      <c r="A35" s="19" t="s">
        <v>16</v>
      </c>
      <c r="B35" s="75">
        <v>17187</v>
      </c>
      <c r="C35" s="70">
        <v>11810</v>
      </c>
      <c r="D35" s="70">
        <v>11111</v>
      </c>
      <c r="E35" s="22">
        <v>6821.7400000000007</v>
      </c>
    </row>
    <row r="36" spans="1:5" x14ac:dyDescent="0.3">
      <c r="A36" s="19" t="s">
        <v>17</v>
      </c>
      <c r="B36" s="76">
        <v>741</v>
      </c>
      <c r="C36" s="70">
        <v>3632</v>
      </c>
      <c r="D36" s="70">
        <v>5790</v>
      </c>
      <c r="E36" s="22">
        <v>3265.3400000000056</v>
      </c>
    </row>
    <row r="37" spans="1:5" x14ac:dyDescent="0.3">
      <c r="A37" s="19" t="s">
        <v>18</v>
      </c>
      <c r="B37" s="77" t="s">
        <v>19</v>
      </c>
      <c r="C37" s="70">
        <v>6177</v>
      </c>
      <c r="D37" s="70">
        <v>4416</v>
      </c>
      <c r="E37" s="22">
        <v>4722.2199999999966</v>
      </c>
    </row>
    <row r="38" spans="1:5" x14ac:dyDescent="0.3">
      <c r="A38" s="31" t="s">
        <v>20</v>
      </c>
      <c r="B38" s="78">
        <v>129</v>
      </c>
      <c r="C38" s="74">
        <v>180</v>
      </c>
      <c r="D38" s="74">
        <v>161</v>
      </c>
      <c r="E38" s="36">
        <v>149.91999999999993</v>
      </c>
    </row>
    <row r="39" spans="1:5" x14ac:dyDescent="0.3">
      <c r="A39" s="676" t="s">
        <v>25</v>
      </c>
      <c r="B39" s="676"/>
      <c r="C39" s="676"/>
    </row>
    <row r="40" spans="1:5" ht="39.75" customHeight="1" x14ac:dyDescent="0.3">
      <c r="A40" s="8" t="s">
        <v>78</v>
      </c>
      <c r="B40" s="17"/>
      <c r="C40" s="17"/>
      <c r="D40" s="17"/>
    </row>
    <row r="41" spans="1:5" ht="25.5" customHeight="1" x14ac:dyDescent="0.3">
      <c r="A41" s="33" t="s">
        <v>1</v>
      </c>
      <c r="B41" s="18">
        <v>2020</v>
      </c>
      <c r="C41" s="18">
        <v>2021</v>
      </c>
      <c r="D41" s="18">
        <v>2022</v>
      </c>
      <c r="E41" s="18">
        <v>2023</v>
      </c>
    </row>
    <row r="42" spans="1:5" x14ac:dyDescent="0.3">
      <c r="A42" s="12" t="s">
        <v>2</v>
      </c>
      <c r="B42" s="67">
        <v>27.3</v>
      </c>
      <c r="C42" s="68" t="s">
        <v>79</v>
      </c>
      <c r="D42" s="146">
        <v>32.700000000000003</v>
      </c>
      <c r="E42" s="133">
        <v>34.055529443986188</v>
      </c>
    </row>
    <row r="43" spans="1:5" x14ac:dyDescent="0.3">
      <c r="A43" s="10" t="s">
        <v>3</v>
      </c>
      <c r="B43" s="69">
        <v>30.099999999999998</v>
      </c>
      <c r="C43" s="70" t="s">
        <v>80</v>
      </c>
      <c r="D43" s="147">
        <v>31.3</v>
      </c>
      <c r="E43" s="135">
        <v>33.015823539029519</v>
      </c>
    </row>
    <row r="44" spans="1:5" x14ac:dyDescent="0.3">
      <c r="A44" s="10" t="s">
        <v>4</v>
      </c>
      <c r="B44" s="69">
        <v>24.315129049628652</v>
      </c>
      <c r="C44" s="69">
        <v>24.4</v>
      </c>
      <c r="D44" s="147">
        <v>33.6</v>
      </c>
      <c r="E44" s="135">
        <v>34.738422608446378</v>
      </c>
    </row>
    <row r="45" spans="1:5" x14ac:dyDescent="0.3">
      <c r="A45" s="19" t="s">
        <v>35</v>
      </c>
      <c r="B45" s="69">
        <v>12.6</v>
      </c>
      <c r="C45" s="148">
        <v>8.3000000000000007</v>
      </c>
      <c r="D45" s="147">
        <v>9.9</v>
      </c>
      <c r="E45" s="135">
        <v>29.916465116323451</v>
      </c>
    </row>
    <row r="46" spans="1:5" x14ac:dyDescent="0.3">
      <c r="A46" s="19" t="s">
        <v>6</v>
      </c>
      <c r="B46" s="69">
        <v>38.5</v>
      </c>
      <c r="C46" s="148">
        <v>37.5</v>
      </c>
      <c r="D46" s="147">
        <v>49.6</v>
      </c>
      <c r="E46" s="135">
        <v>34.721799269882332</v>
      </c>
    </row>
    <row r="47" spans="1:5" x14ac:dyDescent="0.3">
      <c r="A47" s="19" t="s">
        <v>7</v>
      </c>
      <c r="B47" s="69">
        <v>21.7</v>
      </c>
      <c r="C47" s="148">
        <v>25.3</v>
      </c>
      <c r="D47" s="147">
        <v>32.799999999999997</v>
      </c>
      <c r="E47" s="135">
        <v>28.163095093554517</v>
      </c>
    </row>
    <row r="48" spans="1:5" x14ac:dyDescent="0.3">
      <c r="A48" s="19" t="s">
        <v>8</v>
      </c>
      <c r="B48" s="69">
        <v>17.5</v>
      </c>
      <c r="C48" s="148">
        <v>18.399999999999999</v>
      </c>
      <c r="D48" s="147">
        <v>23.4</v>
      </c>
      <c r="E48" s="135">
        <v>21.279647245646167</v>
      </c>
    </row>
    <row r="49" spans="1:7" x14ac:dyDescent="0.3">
      <c r="A49" s="19" t="s">
        <v>9</v>
      </c>
      <c r="B49" s="69">
        <v>65.100000000000009</v>
      </c>
      <c r="C49" s="148">
        <v>53.7</v>
      </c>
      <c r="D49" s="147">
        <v>84.8</v>
      </c>
      <c r="E49" s="135">
        <v>80.596192485014441</v>
      </c>
    </row>
    <row r="50" spans="1:7" x14ac:dyDescent="0.3">
      <c r="A50" s="19" t="s">
        <v>10</v>
      </c>
      <c r="B50" s="69">
        <f>1*7</f>
        <v>7</v>
      </c>
      <c r="C50" s="148">
        <v>19.899999999999999</v>
      </c>
      <c r="D50" s="147">
        <v>39.299999999999997</v>
      </c>
      <c r="E50" s="135">
        <v>43.24150797989217</v>
      </c>
    </row>
    <row r="51" spans="1:7" x14ac:dyDescent="0.3">
      <c r="A51" s="19" t="s">
        <v>69</v>
      </c>
      <c r="B51" s="69">
        <f>B30/986.833333333334</f>
        <v>18.989022124641092</v>
      </c>
      <c r="C51" s="69">
        <v>28.774355479103782</v>
      </c>
      <c r="D51" s="147">
        <v>32.1</v>
      </c>
      <c r="E51" s="135">
        <v>39.739012049166384</v>
      </c>
    </row>
    <row r="52" spans="1:7" x14ac:dyDescent="0.3">
      <c r="A52" s="19" t="s">
        <v>12</v>
      </c>
      <c r="B52" s="69">
        <f>B31/735.5</f>
        <v>18.701563562202583</v>
      </c>
      <c r="C52" s="148">
        <v>17.899999999999999</v>
      </c>
      <c r="D52" s="147">
        <v>19.3</v>
      </c>
      <c r="E52" s="135">
        <v>22.913135951139026</v>
      </c>
    </row>
    <row r="53" spans="1:7" x14ac:dyDescent="0.3">
      <c r="A53" s="19" t="s">
        <v>13</v>
      </c>
      <c r="B53" s="69">
        <f>B32/687.333333333333</f>
        <v>17.003394762366643</v>
      </c>
      <c r="C53" s="148">
        <v>31.3</v>
      </c>
      <c r="D53" s="149">
        <v>37.107342898795366</v>
      </c>
      <c r="E53" s="136">
        <v>34.460902912257033</v>
      </c>
    </row>
    <row r="54" spans="1:7" x14ac:dyDescent="0.3">
      <c r="A54" s="19" t="s">
        <v>14</v>
      </c>
      <c r="B54" s="69">
        <f>B33/406.666666666667</f>
        <v>25.22213114754096</v>
      </c>
      <c r="C54" s="69">
        <v>30.868364528996622</v>
      </c>
      <c r="D54" s="149">
        <v>3.8647484115971524</v>
      </c>
      <c r="E54" s="136">
        <v>4.3476985569864164</v>
      </c>
    </row>
    <row r="55" spans="1:7" x14ac:dyDescent="0.3">
      <c r="A55" s="19" t="s">
        <v>15</v>
      </c>
      <c r="B55" s="69">
        <f>B34/237.5</f>
        <v>14.412631578947368</v>
      </c>
      <c r="C55" s="148">
        <v>21.6</v>
      </c>
      <c r="D55" s="149">
        <v>21.460892049127423</v>
      </c>
      <c r="E55" s="136">
        <v>21.510559247852118</v>
      </c>
    </row>
    <row r="56" spans="1:7" x14ac:dyDescent="0.3">
      <c r="A56" s="19" t="s">
        <v>16</v>
      </c>
      <c r="B56" s="69">
        <v>58.800000000000004</v>
      </c>
      <c r="C56" s="148">
        <v>43.4</v>
      </c>
      <c r="D56" s="149">
        <v>43.893863576507655</v>
      </c>
      <c r="E56" s="136">
        <v>31.623611218419224</v>
      </c>
    </row>
    <row r="57" spans="1:7" x14ac:dyDescent="0.3">
      <c r="A57" s="19" t="s">
        <v>17</v>
      </c>
      <c r="B57" s="69">
        <f>B36/229.166666666667</f>
        <v>3.2334545454545407</v>
      </c>
      <c r="C57" s="88">
        <v>18.71</v>
      </c>
      <c r="D57" s="149">
        <v>33.598713849684977</v>
      </c>
      <c r="E57" s="136">
        <v>19.743210804552692</v>
      </c>
    </row>
    <row r="58" spans="1:7" x14ac:dyDescent="0.3">
      <c r="A58" s="19" t="s">
        <v>18</v>
      </c>
      <c r="B58" s="72" t="s">
        <v>81</v>
      </c>
      <c r="C58" s="88">
        <v>45.01</v>
      </c>
      <c r="D58" s="149">
        <v>33.615833544785502</v>
      </c>
      <c r="E58" s="136">
        <v>37.295406081347878</v>
      </c>
    </row>
    <row r="59" spans="1:7" x14ac:dyDescent="0.3">
      <c r="A59" s="31" t="s">
        <v>20</v>
      </c>
      <c r="B59" s="73">
        <f>B38/128.083333333333</f>
        <v>1.0071567989590138</v>
      </c>
      <c r="C59" s="89">
        <v>1.51</v>
      </c>
      <c r="D59" s="150">
        <v>1.6592521341829964</v>
      </c>
      <c r="E59" s="137">
        <v>3.202278390886435</v>
      </c>
    </row>
    <row r="60" spans="1:7" x14ac:dyDescent="0.3">
      <c r="A60" s="676" t="s">
        <v>82</v>
      </c>
      <c r="B60" s="676"/>
      <c r="C60" s="676"/>
    </row>
    <row r="61" spans="1:7" s="7" customFormat="1" x14ac:dyDescent="0.3">
      <c r="A61" s="6" t="s">
        <v>3</v>
      </c>
      <c r="E61" s="1"/>
      <c r="F61" s="1"/>
      <c r="G61" s="1"/>
    </row>
    <row r="62" spans="1:7" s="7" customFormat="1" x14ac:dyDescent="0.3">
      <c r="A62" s="6" t="s">
        <v>4</v>
      </c>
      <c r="E62" s="1"/>
      <c r="F62" s="1"/>
      <c r="G62" s="1"/>
    </row>
    <row r="63" spans="1:7" s="7" customFormat="1" x14ac:dyDescent="0.3">
      <c r="A63" s="6" t="s">
        <v>5</v>
      </c>
      <c r="E63" s="1"/>
      <c r="F63" s="1"/>
      <c r="G63" s="1"/>
    </row>
    <row r="64" spans="1:7" s="7" customFormat="1" x14ac:dyDescent="0.3">
      <c r="A64" s="6" t="s">
        <v>6</v>
      </c>
      <c r="E64" s="1"/>
      <c r="F64" s="1"/>
      <c r="G64" s="1"/>
    </row>
    <row r="65" spans="1:7" s="7" customFormat="1" x14ac:dyDescent="0.3">
      <c r="A65" s="6" t="s">
        <v>7</v>
      </c>
      <c r="E65" s="1"/>
      <c r="F65" s="1"/>
      <c r="G65" s="1"/>
    </row>
    <row r="66" spans="1:7" s="7" customFormat="1" x14ac:dyDescent="0.3">
      <c r="A66" s="6" t="s">
        <v>8</v>
      </c>
      <c r="E66" s="1"/>
      <c r="F66" s="1"/>
      <c r="G66" s="1"/>
    </row>
    <row r="67" spans="1:7" s="7" customFormat="1" x14ac:dyDescent="0.3">
      <c r="A67" s="6" t="s">
        <v>9</v>
      </c>
      <c r="E67" s="1"/>
      <c r="F67" s="1"/>
      <c r="G67" s="1"/>
    </row>
    <row r="68" spans="1:7" s="7" customFormat="1" x14ac:dyDescent="0.3">
      <c r="A68" s="6" t="s">
        <v>11</v>
      </c>
      <c r="E68" s="1"/>
      <c r="F68" s="1"/>
      <c r="G68" s="1"/>
    </row>
    <row r="69" spans="1:7" s="7" customFormat="1" x14ac:dyDescent="0.3">
      <c r="A69" s="6" t="s">
        <v>16</v>
      </c>
      <c r="E69" s="1"/>
      <c r="F69" s="1"/>
      <c r="G69" s="1"/>
    </row>
  </sheetData>
  <mergeCells count="3">
    <mergeCell ref="A17:C17"/>
    <mergeCell ref="A39:C39"/>
    <mergeCell ref="A60:C60"/>
  </mergeCells>
  <printOptions horizontalCentered="1"/>
  <pageMargins left="0.39370078740157483" right="0.39370078740157483" top="0.59055118110236227" bottom="0.59055118110236227" header="0.51181102362204722" footer="0.51181102362204722"/>
  <pageSetup paperSize="9" orientation="portrait" r:id="rId1"/>
  <headerFooter alignWithMargins="0">
    <oddFooter>&amp;L&amp;1#&amp;"Tahoma"&amp;9&amp;KCF022BC2 – Usage restreint</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615143-749E-4B0F-9A81-B40C0A6E5C12}">
  <sheetPr>
    <pageSetUpPr fitToPage="1"/>
  </sheetPr>
  <dimension ref="A6:G134"/>
  <sheetViews>
    <sheetView zoomScale="77" zoomScaleNormal="80" workbookViewId="0">
      <selection activeCell="A8" sqref="A8"/>
    </sheetView>
  </sheetViews>
  <sheetFormatPr baseColWidth="10" defaultColWidth="11.453125" defaultRowHeight="13" x14ac:dyDescent="0.3"/>
  <cols>
    <col min="1" max="1" width="75.81640625" style="6" bestFit="1" customWidth="1"/>
    <col min="2" max="4" width="16.7265625" style="7" customWidth="1"/>
    <col min="5" max="5" width="11.453125" style="1"/>
    <col min="6" max="6" width="12.54296875" style="1" bestFit="1" customWidth="1"/>
    <col min="7" max="16384" width="11.453125" style="1"/>
  </cols>
  <sheetData>
    <row r="6" spans="1:5" s="66" customFormat="1" ht="40" customHeight="1" x14ac:dyDescent="0.3">
      <c r="A6" s="64" t="s">
        <v>52</v>
      </c>
      <c r="B6" s="65"/>
      <c r="C6" s="65"/>
      <c r="D6" s="65"/>
    </row>
    <row r="7" spans="1:5" ht="40" customHeight="1" x14ac:dyDescent="0.3">
      <c r="A7" s="8" t="s">
        <v>53</v>
      </c>
      <c r="B7" s="17"/>
      <c r="C7" s="17"/>
      <c r="D7" s="17"/>
    </row>
    <row r="8" spans="1:5" ht="25.5" customHeight="1" x14ac:dyDescent="0.3">
      <c r="A8" s="9" t="s">
        <v>1</v>
      </c>
      <c r="B8" s="18">
        <v>2020</v>
      </c>
      <c r="C8" s="18">
        <v>2021</v>
      </c>
      <c r="D8" s="18">
        <v>2022</v>
      </c>
      <c r="E8" s="18">
        <v>2023</v>
      </c>
    </row>
    <row r="9" spans="1:5" x14ac:dyDescent="0.3">
      <c r="A9" s="12" t="s">
        <v>2</v>
      </c>
      <c r="B9" s="93">
        <v>0.32500000000000001</v>
      </c>
      <c r="C9" s="93">
        <v>0.3242426820966644</v>
      </c>
      <c r="D9" s="93">
        <v>0.33093641431687809</v>
      </c>
      <c r="E9" s="55">
        <v>0.33500000000000002</v>
      </c>
    </row>
    <row r="10" spans="1:5" x14ac:dyDescent="0.3">
      <c r="A10" s="12" t="s">
        <v>3</v>
      </c>
      <c r="B10" s="93">
        <v>0.29599999999999999</v>
      </c>
      <c r="C10" s="93">
        <v>0.29098883165893213</v>
      </c>
      <c r="D10" s="93">
        <v>0.29788092835519675</v>
      </c>
      <c r="E10" s="55">
        <v>0.30299999999999999</v>
      </c>
    </row>
    <row r="11" spans="1:5" x14ac:dyDescent="0.3">
      <c r="A11" s="12" t="s">
        <v>4</v>
      </c>
      <c r="B11" s="93">
        <v>0.3458</v>
      </c>
      <c r="C11" s="93">
        <v>0.34804189933939195</v>
      </c>
      <c r="D11" s="93">
        <v>0.35300458097547832</v>
      </c>
      <c r="E11" s="55">
        <v>0.35599999999999998</v>
      </c>
    </row>
    <row r="12" spans="1:5" x14ac:dyDescent="0.3">
      <c r="A12" s="19" t="s">
        <v>35</v>
      </c>
      <c r="B12" s="95">
        <v>0.44490000000000002</v>
      </c>
      <c r="C12" s="95">
        <v>0.45015281618396158</v>
      </c>
      <c r="D12" s="95">
        <v>0.46074854749358196</v>
      </c>
      <c r="E12" s="50">
        <v>0.46800000000000003</v>
      </c>
    </row>
    <row r="13" spans="1:5" x14ac:dyDescent="0.3">
      <c r="A13" s="19" t="s">
        <v>6</v>
      </c>
      <c r="B13" s="95">
        <v>0.31669999999999998</v>
      </c>
      <c r="C13" s="95">
        <v>0.30238970588235292</v>
      </c>
      <c r="D13" s="95">
        <v>0.30606987602640479</v>
      </c>
      <c r="E13" s="50">
        <v>0.29899999999999999</v>
      </c>
    </row>
    <row r="14" spans="1:5" x14ac:dyDescent="0.3">
      <c r="A14" s="19" t="s">
        <v>7</v>
      </c>
      <c r="B14" s="95">
        <v>0.2903</v>
      </c>
      <c r="C14" s="95">
        <v>0.296875</v>
      </c>
      <c r="D14" s="95">
        <v>0.29727164887307234</v>
      </c>
      <c r="E14" s="50">
        <v>0.29399999999999998</v>
      </c>
    </row>
    <row r="15" spans="1:5" x14ac:dyDescent="0.3">
      <c r="A15" s="19" t="s">
        <v>8</v>
      </c>
      <c r="B15" s="95">
        <v>0.27610000000000001</v>
      </c>
      <c r="C15" s="95">
        <v>0.28720626631853785</v>
      </c>
      <c r="D15" s="95">
        <v>0.29441489361702128</v>
      </c>
      <c r="E15" s="50">
        <v>0.30199999999999999</v>
      </c>
    </row>
    <row r="16" spans="1:5" x14ac:dyDescent="0.3">
      <c r="A16" s="19" t="s">
        <v>9</v>
      </c>
      <c r="B16" s="95">
        <v>0.27029999999999998</v>
      </c>
      <c r="C16" s="95">
        <v>0.29311082584510101</v>
      </c>
      <c r="D16" s="95">
        <v>0.30697340043134436</v>
      </c>
      <c r="E16" s="50">
        <v>0.308</v>
      </c>
    </row>
    <row r="17" spans="1:7" x14ac:dyDescent="0.3">
      <c r="A17" s="19" t="s">
        <v>10</v>
      </c>
      <c r="B17" s="95">
        <v>0.60236220472440949</v>
      </c>
      <c r="C17" s="95">
        <v>0.5742481203007519</v>
      </c>
      <c r="D17" s="95">
        <v>0.5523429710867398</v>
      </c>
      <c r="E17" s="50">
        <v>0.56100000000000005</v>
      </c>
    </row>
    <row r="18" spans="1:7" x14ac:dyDescent="0.3">
      <c r="A18" s="19" t="s">
        <v>11</v>
      </c>
      <c r="B18" s="95">
        <v>0.29709999999999998</v>
      </c>
      <c r="C18" s="95">
        <v>0.29678068410462777</v>
      </c>
      <c r="D18" s="95">
        <v>0.2966183574879227</v>
      </c>
      <c r="E18" s="50">
        <v>0.29699999999999999</v>
      </c>
    </row>
    <row r="19" spans="1:7" x14ac:dyDescent="0.3">
      <c r="A19" s="19" t="s">
        <v>12</v>
      </c>
      <c r="B19" s="95">
        <v>0.17972972972972973</v>
      </c>
      <c r="C19" s="95">
        <v>0.1843501326259947</v>
      </c>
      <c r="D19" s="95">
        <v>0.19395465994962216</v>
      </c>
      <c r="E19" s="50">
        <v>0.19600000000000001</v>
      </c>
      <c r="F19" s="4"/>
      <c r="G19" s="16"/>
    </row>
    <row r="20" spans="1:7" x14ac:dyDescent="0.3">
      <c r="A20" s="19" t="s">
        <v>13</v>
      </c>
      <c r="B20" s="95">
        <v>0.49228395061728397</v>
      </c>
      <c r="C20" s="95">
        <v>0.50609756097560976</v>
      </c>
      <c r="D20" s="95">
        <v>0.53262518968133532</v>
      </c>
      <c r="E20" s="50">
        <v>0.56371814092953521</v>
      </c>
      <c r="F20" s="4"/>
      <c r="G20" s="16"/>
    </row>
    <row r="21" spans="1:7" x14ac:dyDescent="0.3">
      <c r="A21" s="19" t="s">
        <v>14</v>
      </c>
      <c r="B21" s="95">
        <v>0.32151300236406621</v>
      </c>
      <c r="C21" s="95">
        <v>0.34042553191489361</v>
      </c>
      <c r="D21" s="95">
        <v>0.38522954091816369</v>
      </c>
      <c r="E21" s="50">
        <v>0.37842465753424659</v>
      </c>
      <c r="F21" s="4"/>
      <c r="G21" s="16"/>
    </row>
    <row r="22" spans="1:7" x14ac:dyDescent="0.3">
      <c r="A22" s="19" t="s">
        <v>15</v>
      </c>
      <c r="B22" s="95">
        <v>0.16872427983539096</v>
      </c>
      <c r="C22" s="95">
        <v>0.16356877323420074</v>
      </c>
      <c r="D22" s="95">
        <v>0.1795774647887324</v>
      </c>
      <c r="E22" s="50">
        <v>0.19847328244274809</v>
      </c>
      <c r="F22" s="4"/>
      <c r="G22" s="16"/>
    </row>
    <row r="23" spans="1:7" x14ac:dyDescent="0.3">
      <c r="A23" s="19" t="s">
        <v>16</v>
      </c>
      <c r="B23" s="95">
        <v>0.34410000000000002</v>
      </c>
      <c r="C23" s="95">
        <v>0.38181818181818183</v>
      </c>
      <c r="D23" s="95">
        <v>0.38750000000000001</v>
      </c>
      <c r="E23" s="50">
        <v>0.3923444976076555</v>
      </c>
    </row>
    <row r="24" spans="1:7" x14ac:dyDescent="0.3">
      <c r="A24" s="19" t="s">
        <v>17</v>
      </c>
      <c r="B24" s="95">
        <v>0.18309859154929578</v>
      </c>
      <c r="C24" s="95">
        <v>0.16315789473684211</v>
      </c>
      <c r="D24" s="95">
        <v>0.19774011299435029</v>
      </c>
      <c r="E24" s="50">
        <v>0.2046783625730994</v>
      </c>
    </row>
    <row r="25" spans="1:7" x14ac:dyDescent="0.3">
      <c r="A25" s="19" t="s">
        <v>18</v>
      </c>
      <c r="B25" s="95">
        <v>0.53521126760563376</v>
      </c>
      <c r="C25" s="95">
        <v>0.53956834532374098</v>
      </c>
      <c r="D25" s="95">
        <v>0.55303030303030298</v>
      </c>
      <c r="E25" s="50">
        <v>0.56153846153846154</v>
      </c>
    </row>
    <row r="26" spans="1:7" x14ac:dyDescent="0.3">
      <c r="A26" s="31" t="s">
        <v>20</v>
      </c>
      <c r="B26" s="98">
        <v>0.30158730158730157</v>
      </c>
      <c r="C26" s="98">
        <v>0.30275229357798167</v>
      </c>
      <c r="D26" s="98">
        <v>0.25</v>
      </c>
      <c r="E26" s="56">
        <v>0.14705882352941177</v>
      </c>
    </row>
    <row r="27" spans="1:7" x14ac:dyDescent="0.3">
      <c r="A27" s="677" t="s">
        <v>25</v>
      </c>
      <c r="B27" s="677"/>
      <c r="C27" s="677"/>
      <c r="D27" s="6"/>
    </row>
    <row r="28" spans="1:7" ht="40" customHeight="1" x14ac:dyDescent="0.3">
      <c r="A28" s="8" t="s">
        <v>54</v>
      </c>
      <c r="B28" s="17"/>
      <c r="C28" s="17"/>
      <c r="D28" s="17"/>
    </row>
    <row r="29" spans="1:7" ht="25.5" customHeight="1" x14ac:dyDescent="0.3">
      <c r="A29" s="9" t="s">
        <v>1</v>
      </c>
      <c r="B29" s="18">
        <v>2020</v>
      </c>
      <c r="C29" s="18">
        <v>2021</v>
      </c>
      <c r="D29" s="18">
        <v>2022</v>
      </c>
      <c r="E29" s="18">
        <v>2023</v>
      </c>
    </row>
    <row r="30" spans="1:7" ht="14.5" customHeight="1" x14ac:dyDescent="0.3">
      <c r="A30" s="12" t="s">
        <v>2</v>
      </c>
      <c r="B30" s="93">
        <v>0.34</v>
      </c>
      <c r="C30" s="93">
        <v>0.32925911996991353</v>
      </c>
      <c r="D30" s="93">
        <v>0.34322649736097299</v>
      </c>
      <c r="E30" s="55">
        <v>0.35099999999999998</v>
      </c>
    </row>
    <row r="31" spans="1:7" ht="14.5" customHeight="1" x14ac:dyDescent="0.3">
      <c r="A31" s="10" t="s">
        <v>3</v>
      </c>
      <c r="B31" s="95">
        <v>0.27500000000000002</v>
      </c>
      <c r="C31" s="95">
        <v>0.25935740311361377</v>
      </c>
      <c r="D31" s="95">
        <v>0.31567846262010779</v>
      </c>
      <c r="E31" s="50">
        <v>0.31969999999999998</v>
      </c>
    </row>
    <row r="32" spans="1:7" ht="14.5" customHeight="1" x14ac:dyDescent="0.3">
      <c r="A32" s="10" t="s">
        <v>4</v>
      </c>
      <c r="B32" s="95">
        <v>0.373</v>
      </c>
      <c r="C32" s="95">
        <v>0.3569646842588946</v>
      </c>
      <c r="D32" s="95">
        <v>0.35657506245741538</v>
      </c>
      <c r="E32" s="50">
        <v>0.36909999999999998</v>
      </c>
    </row>
    <row r="33" spans="1:7" ht="14.5" customHeight="1" x14ac:dyDescent="0.3">
      <c r="A33" s="19" t="s">
        <v>5</v>
      </c>
      <c r="B33" s="95">
        <v>0.53200000000000003</v>
      </c>
      <c r="C33" s="95">
        <v>0.52664399092970526</v>
      </c>
      <c r="D33" s="95">
        <v>0.5094726062467998</v>
      </c>
      <c r="E33" s="50">
        <v>0.50743604997025582</v>
      </c>
    </row>
    <row r="34" spans="1:7" ht="14.5" customHeight="1" x14ac:dyDescent="0.3">
      <c r="A34" s="19" t="s">
        <v>6</v>
      </c>
      <c r="B34" s="95">
        <v>0.29399999999999998</v>
      </c>
      <c r="C34" s="95">
        <v>0.28957871396895785</v>
      </c>
      <c r="D34" s="95">
        <v>0.31105169340463457</v>
      </c>
      <c r="E34" s="50">
        <v>0.32569360675512665</v>
      </c>
    </row>
    <row r="35" spans="1:7" ht="14.5" customHeight="1" x14ac:dyDescent="0.3">
      <c r="A35" s="19" t="s">
        <v>7</v>
      </c>
      <c r="B35" s="95">
        <v>0.252</v>
      </c>
      <c r="C35" s="95">
        <v>0.24642126789366053</v>
      </c>
      <c r="D35" s="95">
        <v>0.2476489028213166</v>
      </c>
      <c r="E35" s="50">
        <v>0.20969337289812068</v>
      </c>
    </row>
    <row r="36" spans="1:7" ht="14.5" customHeight="1" x14ac:dyDescent="0.3">
      <c r="A36" s="19" t="s">
        <v>8</v>
      </c>
      <c r="B36" s="95">
        <v>0.32</v>
      </c>
      <c r="C36" s="95">
        <v>0.3475783475783476</v>
      </c>
      <c r="D36" s="95">
        <v>0.3311897106109325</v>
      </c>
      <c r="E36" s="50">
        <v>0.36456558773424191</v>
      </c>
    </row>
    <row r="37" spans="1:7" ht="14.5" customHeight="1" x14ac:dyDescent="0.3">
      <c r="A37" s="19" t="s">
        <v>9</v>
      </c>
      <c r="B37" s="95">
        <v>0.27100000000000002</v>
      </c>
      <c r="C37" s="95">
        <v>0.34506089309878213</v>
      </c>
      <c r="D37" s="95">
        <v>0.33400402414486924</v>
      </c>
      <c r="E37" s="50">
        <v>0.31730769230769229</v>
      </c>
    </row>
    <row r="38" spans="1:7" ht="14.5" customHeight="1" x14ac:dyDescent="0.3">
      <c r="A38" s="19" t="s">
        <v>10</v>
      </c>
      <c r="B38" s="95">
        <v>0.34246575342465752</v>
      </c>
      <c r="C38" s="95">
        <v>0.37944664031620551</v>
      </c>
      <c r="D38" s="95">
        <v>0.24489795918367346</v>
      </c>
      <c r="E38" s="50">
        <v>0.45689655172413796</v>
      </c>
    </row>
    <row r="39" spans="1:7" ht="14.5" customHeight="1" x14ac:dyDescent="0.3">
      <c r="A39" s="19" t="s">
        <v>11</v>
      </c>
      <c r="B39" s="95">
        <v>0.28000000000000003</v>
      </c>
      <c r="C39" s="95">
        <v>0.26635514018691586</v>
      </c>
      <c r="D39" s="95">
        <v>0.2988505747126437</v>
      </c>
      <c r="E39" s="50">
        <v>0.24374999999999999</v>
      </c>
    </row>
    <row r="40" spans="1:7" ht="14.5" customHeight="1" x14ac:dyDescent="0.3">
      <c r="A40" s="19" t="s">
        <v>12</v>
      </c>
      <c r="B40" s="95">
        <v>0.34246575342465752</v>
      </c>
      <c r="C40" s="95">
        <v>0.28703703703703703</v>
      </c>
      <c r="D40" s="95">
        <v>0.24666666666666667</v>
      </c>
      <c r="E40" s="50">
        <v>0.35164835164835168</v>
      </c>
      <c r="F40" s="4"/>
      <c r="G40" s="16"/>
    </row>
    <row r="41" spans="1:7" ht="14.5" customHeight="1" x14ac:dyDescent="0.3">
      <c r="A41" s="19" t="s">
        <v>13</v>
      </c>
      <c r="B41" s="95">
        <v>0.4</v>
      </c>
      <c r="C41" s="95">
        <v>0.49689440993788819</v>
      </c>
      <c r="D41" s="95">
        <v>0.56854838709677424</v>
      </c>
      <c r="E41" s="50">
        <v>0.56828193832599116</v>
      </c>
      <c r="F41" s="4"/>
      <c r="G41" s="16"/>
    </row>
    <row r="42" spans="1:7" ht="14.5" customHeight="1" x14ac:dyDescent="0.3">
      <c r="A42" s="19" t="s">
        <v>14</v>
      </c>
      <c r="B42" s="95">
        <v>0.29411764705882354</v>
      </c>
      <c r="C42" s="95">
        <v>0.37410071942446044</v>
      </c>
      <c r="D42" s="95">
        <v>0.43684210526315792</v>
      </c>
      <c r="E42" s="50">
        <v>0.39690721649484534</v>
      </c>
      <c r="F42" s="4"/>
      <c r="G42" s="16"/>
    </row>
    <row r="43" spans="1:7" ht="14.5" customHeight="1" x14ac:dyDescent="0.3">
      <c r="A43" s="19" t="s">
        <v>15</v>
      </c>
      <c r="B43" s="95">
        <v>0.16216216216216217</v>
      </c>
      <c r="C43" s="95">
        <v>0.16176470588235295</v>
      </c>
      <c r="D43" s="95">
        <v>0.22950819672131148</v>
      </c>
      <c r="E43" s="50">
        <v>0.21951219512195122</v>
      </c>
      <c r="F43" s="4"/>
      <c r="G43" s="16"/>
    </row>
    <row r="44" spans="1:7" ht="14.5" customHeight="1" x14ac:dyDescent="0.3">
      <c r="A44" s="19" t="s">
        <v>16</v>
      </c>
      <c r="B44" s="95">
        <v>0.42099999999999999</v>
      </c>
      <c r="C44" s="95">
        <v>0.40350877192982454</v>
      </c>
      <c r="D44" s="95">
        <v>0.31818181818181818</v>
      </c>
      <c r="E44" s="50">
        <v>0.33333333333333331</v>
      </c>
    </row>
    <row r="45" spans="1:7" ht="14.5" customHeight="1" x14ac:dyDescent="0.3">
      <c r="A45" s="19" t="s">
        <v>17</v>
      </c>
      <c r="B45" s="95">
        <v>0.2</v>
      </c>
      <c r="C45" s="95">
        <v>0.15909090909090909</v>
      </c>
      <c r="D45" s="95">
        <v>0.2391304347826087</v>
      </c>
      <c r="E45" s="50">
        <v>0.2857142857142857</v>
      </c>
    </row>
    <row r="46" spans="1:7" ht="14.5" customHeight="1" x14ac:dyDescent="0.3">
      <c r="A46" s="19" t="s">
        <v>18</v>
      </c>
      <c r="B46" s="95">
        <v>0</v>
      </c>
      <c r="C46" s="95">
        <v>0.14285714285714285</v>
      </c>
      <c r="D46" s="95">
        <v>0.37931034482758619</v>
      </c>
      <c r="E46" s="50">
        <v>0.33333333333333331</v>
      </c>
    </row>
    <row r="47" spans="1:7" ht="14.5" customHeight="1" x14ac:dyDescent="0.3">
      <c r="A47" s="31" t="s">
        <v>20</v>
      </c>
      <c r="B47" s="98">
        <v>0.3</v>
      </c>
      <c r="C47" s="98">
        <v>0.22448979591836735</v>
      </c>
      <c r="D47" s="98">
        <v>6.4516129032258063E-2</v>
      </c>
      <c r="E47" s="56">
        <v>0.1</v>
      </c>
    </row>
    <row r="48" spans="1:7" x14ac:dyDescent="0.3">
      <c r="A48" s="677" t="s">
        <v>25</v>
      </c>
      <c r="B48" s="677"/>
      <c r="C48" s="677"/>
      <c r="D48" s="6"/>
    </row>
    <row r="49" spans="1:7" ht="31.5" customHeight="1" x14ac:dyDescent="0.35">
      <c r="A49" s="43" t="s">
        <v>55</v>
      </c>
      <c r="B49" s="17"/>
      <c r="C49" s="17"/>
      <c r="D49" s="17"/>
    </row>
    <row r="50" spans="1:7" ht="40" customHeight="1" x14ac:dyDescent="0.3">
      <c r="A50" s="8" t="s">
        <v>56</v>
      </c>
      <c r="B50" s="17"/>
      <c r="C50" s="17"/>
      <c r="D50" s="17"/>
    </row>
    <row r="51" spans="1:7" ht="25.5" customHeight="1" x14ac:dyDescent="0.3">
      <c r="A51" s="9" t="s">
        <v>1</v>
      </c>
      <c r="B51" s="18">
        <v>2020</v>
      </c>
      <c r="C51" s="18">
        <v>2021</v>
      </c>
      <c r="D51" s="18">
        <v>2022</v>
      </c>
      <c r="E51" s="18">
        <v>2023</v>
      </c>
    </row>
    <row r="52" spans="1:7" ht="14.5" customHeight="1" x14ac:dyDescent="0.3">
      <c r="A52" s="41" t="s">
        <v>57</v>
      </c>
      <c r="B52" s="99" t="s">
        <v>58</v>
      </c>
      <c r="C52" s="99" t="s">
        <v>59</v>
      </c>
      <c r="D52" s="99">
        <v>3.3000000000000002E-2</v>
      </c>
      <c r="E52" s="44">
        <v>3.5999999999999997E-2</v>
      </c>
    </row>
    <row r="53" spans="1:7" ht="45.75" customHeight="1" x14ac:dyDescent="0.3">
      <c r="A53" s="677" t="s">
        <v>60</v>
      </c>
      <c r="B53" s="677"/>
      <c r="C53" s="677"/>
      <c r="D53" s="45"/>
    </row>
    <row r="54" spans="1:7" ht="40" customHeight="1" x14ac:dyDescent="0.35">
      <c r="A54" s="43" t="s">
        <v>61</v>
      </c>
      <c r="B54" s="17"/>
      <c r="C54" s="17"/>
      <c r="D54" s="17"/>
    </row>
    <row r="55" spans="1:7" ht="40" customHeight="1" x14ac:dyDescent="0.3">
      <c r="A55" s="42" t="s">
        <v>62</v>
      </c>
      <c r="B55" s="17"/>
      <c r="C55" s="17"/>
      <c r="D55" s="17"/>
    </row>
    <row r="56" spans="1:7" ht="40" customHeight="1" x14ac:dyDescent="0.3">
      <c r="A56" s="8" t="s">
        <v>63</v>
      </c>
      <c r="B56" s="17"/>
      <c r="C56" s="17"/>
      <c r="D56" s="17"/>
    </row>
    <row r="57" spans="1:7" ht="25.5" customHeight="1" x14ac:dyDescent="0.3">
      <c r="A57" s="25" t="s">
        <v>1</v>
      </c>
      <c r="B57" s="26">
        <v>2020</v>
      </c>
      <c r="C57" s="26">
        <v>2021</v>
      </c>
      <c r="D57" s="18">
        <v>2022</v>
      </c>
      <c r="E57" s="18">
        <v>2023</v>
      </c>
    </row>
    <row r="58" spans="1:7" ht="14.5" customHeight="1" x14ac:dyDescent="0.3">
      <c r="A58" s="27" t="s">
        <v>2</v>
      </c>
      <c r="B58" s="91"/>
      <c r="C58" s="91"/>
      <c r="D58" s="91"/>
      <c r="E58" s="28"/>
    </row>
    <row r="59" spans="1:7" ht="14.5" customHeight="1" x14ac:dyDescent="0.3">
      <c r="A59" s="10" t="s">
        <v>64</v>
      </c>
      <c r="B59" s="94">
        <v>0.29199999999999998</v>
      </c>
      <c r="C59" s="94">
        <v>0.28499999999999998</v>
      </c>
      <c r="D59" s="94">
        <v>0.3</v>
      </c>
      <c r="E59" s="30">
        <v>0.29099999999999998</v>
      </c>
    </row>
    <row r="60" spans="1:7" ht="14.5" customHeight="1" x14ac:dyDescent="0.3">
      <c r="A60" s="10" t="s">
        <v>65</v>
      </c>
      <c r="B60" s="94">
        <v>0.54600000000000004</v>
      </c>
      <c r="C60" s="94">
        <v>0.54600000000000004</v>
      </c>
      <c r="D60" s="94">
        <v>0.52700000000000002</v>
      </c>
      <c r="E60" s="30">
        <v>0.53</v>
      </c>
    </row>
    <row r="61" spans="1:7" ht="14.5" customHeight="1" x14ac:dyDescent="0.3">
      <c r="A61" s="34" t="s">
        <v>66</v>
      </c>
      <c r="B61" s="97">
        <v>0.161</v>
      </c>
      <c r="C61" s="97">
        <v>0.16900000000000001</v>
      </c>
      <c r="D61" s="97">
        <v>0.17299999999999999</v>
      </c>
      <c r="E61" s="32">
        <v>0.17899999999999999</v>
      </c>
    </row>
    <row r="62" spans="1:7" ht="14.5" customHeight="1" x14ac:dyDescent="0.3">
      <c r="A62" s="27" t="s">
        <v>3</v>
      </c>
      <c r="B62" s="91"/>
      <c r="C62" s="91"/>
      <c r="D62" s="91"/>
      <c r="E62" s="28"/>
    </row>
    <row r="63" spans="1:7" s="7" customFormat="1" ht="14.5" customHeight="1" x14ac:dyDescent="0.3">
      <c r="A63" s="10" t="s">
        <v>64</v>
      </c>
      <c r="B63" s="94">
        <v>0.32600000000000001</v>
      </c>
      <c r="C63" s="94">
        <v>0.30399999999999999</v>
      </c>
      <c r="D63" s="94">
        <v>0.317</v>
      </c>
      <c r="E63" s="30">
        <v>0.314</v>
      </c>
      <c r="F63" s="1"/>
      <c r="G63" s="1"/>
    </row>
    <row r="64" spans="1:7" s="7" customFormat="1" ht="14.5" customHeight="1" x14ac:dyDescent="0.3">
      <c r="A64" s="10" t="s">
        <v>65</v>
      </c>
      <c r="B64" s="94">
        <v>0.51200000000000001</v>
      </c>
      <c r="C64" s="94">
        <v>0.52600000000000002</v>
      </c>
      <c r="D64" s="94">
        <v>0.505</v>
      </c>
      <c r="E64" s="30">
        <v>0.497</v>
      </c>
      <c r="F64" s="1"/>
      <c r="G64" s="1"/>
    </row>
    <row r="65" spans="1:7" s="7" customFormat="1" ht="14.5" customHeight="1" x14ac:dyDescent="0.3">
      <c r="A65" s="34" t="s">
        <v>66</v>
      </c>
      <c r="B65" s="97">
        <v>0.16200000000000001</v>
      </c>
      <c r="C65" s="97">
        <v>0.17</v>
      </c>
      <c r="D65" s="97">
        <v>0.17699999999999999</v>
      </c>
      <c r="E65" s="32">
        <v>0.189</v>
      </c>
      <c r="F65" s="1"/>
      <c r="G65" s="1"/>
    </row>
    <row r="66" spans="1:7" s="7" customFormat="1" ht="14.5" customHeight="1" x14ac:dyDescent="0.3">
      <c r="A66" s="27" t="s">
        <v>4</v>
      </c>
      <c r="B66" s="91"/>
      <c r="C66" s="91"/>
      <c r="D66" s="91"/>
      <c r="E66" s="28"/>
      <c r="F66" s="1"/>
      <c r="G66" s="1"/>
    </row>
    <row r="67" spans="1:7" s="7" customFormat="1" ht="14.5" customHeight="1" x14ac:dyDescent="0.3">
      <c r="A67" s="19" t="s">
        <v>64</v>
      </c>
      <c r="B67" s="94">
        <v>0.26900000000000002</v>
      </c>
      <c r="C67" s="94">
        <v>0.27100000000000002</v>
      </c>
      <c r="D67" s="94">
        <v>0.28899999999999998</v>
      </c>
      <c r="E67" s="30">
        <v>0.27600000000000002</v>
      </c>
      <c r="F67" s="1"/>
      <c r="G67" s="1"/>
    </row>
    <row r="68" spans="1:7" s="7" customFormat="1" ht="14.5" customHeight="1" x14ac:dyDescent="0.3">
      <c r="A68" s="19" t="s">
        <v>65</v>
      </c>
      <c r="B68" s="94">
        <v>0.57099999999999995</v>
      </c>
      <c r="C68" s="94">
        <v>0.56100000000000005</v>
      </c>
      <c r="D68" s="94">
        <v>0.54200000000000004</v>
      </c>
      <c r="E68" s="30">
        <v>0.55100000000000005</v>
      </c>
      <c r="F68" s="1"/>
      <c r="G68" s="1"/>
    </row>
    <row r="69" spans="1:7" s="7" customFormat="1" ht="14.5" customHeight="1" x14ac:dyDescent="0.3">
      <c r="A69" s="31" t="s">
        <v>66</v>
      </c>
      <c r="B69" s="97">
        <v>0.161</v>
      </c>
      <c r="C69" s="97">
        <v>0.16800000000000001</v>
      </c>
      <c r="D69" s="97">
        <v>0.16900000000000001</v>
      </c>
      <c r="E69" s="32">
        <v>0.17299999999999999</v>
      </c>
      <c r="F69" s="1"/>
      <c r="G69" s="1"/>
    </row>
    <row r="70" spans="1:7" s="7" customFormat="1" ht="14.5" customHeight="1" x14ac:dyDescent="0.3">
      <c r="A70" s="53" t="s">
        <v>35</v>
      </c>
      <c r="B70" s="91"/>
      <c r="C70" s="91"/>
      <c r="D70" s="91"/>
      <c r="E70" s="28"/>
      <c r="F70" s="1"/>
      <c r="G70" s="1"/>
    </row>
    <row r="71" spans="1:7" s="7" customFormat="1" ht="14.5" customHeight="1" x14ac:dyDescent="0.3">
      <c r="A71" s="19" t="s">
        <v>64</v>
      </c>
      <c r="B71" s="94">
        <v>0.19</v>
      </c>
      <c r="C71" s="94">
        <v>0.17</v>
      </c>
      <c r="D71" s="94">
        <v>0.17799999999999999</v>
      </c>
      <c r="E71" s="30">
        <v>0.189</v>
      </c>
      <c r="F71" s="1"/>
      <c r="G71" s="1"/>
    </row>
    <row r="72" spans="1:7" s="7" customFormat="1" ht="14.5" customHeight="1" x14ac:dyDescent="0.3">
      <c r="A72" s="19" t="s">
        <v>65</v>
      </c>
      <c r="B72" s="94">
        <v>0.497</v>
      </c>
      <c r="C72" s="94">
        <v>0.496</v>
      </c>
      <c r="D72" s="94">
        <v>0.48699999999999999</v>
      </c>
      <c r="E72" s="30">
        <v>0.48699999999999999</v>
      </c>
      <c r="F72" s="1"/>
      <c r="G72" s="1"/>
    </row>
    <row r="73" spans="1:7" s="7" customFormat="1" ht="14.5" customHeight="1" x14ac:dyDescent="0.3">
      <c r="A73" s="31" t="s">
        <v>66</v>
      </c>
      <c r="B73" s="97">
        <v>0.313</v>
      </c>
      <c r="C73" s="97">
        <v>0.33300000000000002</v>
      </c>
      <c r="D73" s="97">
        <v>0.33500000000000002</v>
      </c>
      <c r="E73" s="32">
        <v>0.32500000000000001</v>
      </c>
      <c r="F73" s="1"/>
      <c r="G73" s="1"/>
    </row>
    <row r="74" spans="1:7" s="7" customFormat="1" ht="14.5" customHeight="1" x14ac:dyDescent="0.3">
      <c r="A74" s="53" t="s">
        <v>67</v>
      </c>
      <c r="B74" s="91"/>
      <c r="C74" s="91"/>
      <c r="D74" s="91"/>
      <c r="E74" s="28"/>
      <c r="F74" s="1"/>
      <c r="G74" s="1"/>
    </row>
    <row r="75" spans="1:7" ht="14.5" customHeight="1" x14ac:dyDescent="0.3">
      <c r="A75" s="19" t="s">
        <v>64</v>
      </c>
      <c r="B75" s="94">
        <v>0.436</v>
      </c>
      <c r="C75" s="94">
        <v>0.46400000000000002</v>
      </c>
      <c r="D75" s="94">
        <v>0.48599999999999999</v>
      </c>
      <c r="E75" s="30">
        <v>0.442</v>
      </c>
    </row>
    <row r="76" spans="1:7" ht="14.5" customHeight="1" x14ac:dyDescent="0.3">
      <c r="A76" s="19" t="s">
        <v>65</v>
      </c>
      <c r="B76" s="94">
        <v>0.55000000000000004</v>
      </c>
      <c r="C76" s="94">
        <v>0.52100000000000002</v>
      </c>
      <c r="D76" s="94">
        <v>0.498</v>
      </c>
      <c r="E76" s="30">
        <v>0.54</v>
      </c>
    </row>
    <row r="77" spans="1:7" ht="14.5" customHeight="1" x14ac:dyDescent="0.3">
      <c r="A77" s="31" t="s">
        <v>66</v>
      </c>
      <c r="B77" s="97">
        <v>1.4999999999999999E-2</v>
      </c>
      <c r="C77" s="97">
        <v>1.4999999999999999E-2</v>
      </c>
      <c r="D77" s="97">
        <v>1.6E-2</v>
      </c>
      <c r="E77" s="32">
        <v>1.7999999999999999E-2</v>
      </c>
    </row>
    <row r="78" spans="1:7" ht="14.5" customHeight="1" x14ac:dyDescent="0.3">
      <c r="A78" s="53" t="s">
        <v>68</v>
      </c>
      <c r="B78" s="91"/>
      <c r="C78" s="91"/>
      <c r="D78" s="91"/>
      <c r="E78" s="28"/>
    </row>
    <row r="79" spans="1:7" ht="14.5" customHeight="1" x14ac:dyDescent="0.3">
      <c r="A79" s="19" t="s">
        <v>64</v>
      </c>
      <c r="B79" s="94">
        <v>0.214</v>
      </c>
      <c r="C79" s="94">
        <v>0.20799999999999999</v>
      </c>
      <c r="D79" s="94">
        <v>0.23599999999999999</v>
      </c>
      <c r="E79" s="30">
        <v>0.224</v>
      </c>
    </row>
    <row r="80" spans="1:7" ht="14.5" customHeight="1" x14ac:dyDescent="0.3">
      <c r="A80" s="19" t="s">
        <v>65</v>
      </c>
      <c r="B80" s="94">
        <v>0.69699999999999995</v>
      </c>
      <c r="C80" s="94">
        <v>0.68600000000000005</v>
      </c>
      <c r="D80" s="94">
        <v>0.64500000000000002</v>
      </c>
      <c r="E80" s="30">
        <v>0.63</v>
      </c>
    </row>
    <row r="81" spans="1:5" ht="14.5" customHeight="1" x14ac:dyDescent="0.3">
      <c r="A81" s="31" t="s">
        <v>66</v>
      </c>
      <c r="B81" s="97">
        <v>8.8999999999999996E-2</v>
      </c>
      <c r="C81" s="97">
        <v>0.106</v>
      </c>
      <c r="D81" s="97">
        <v>0.11899999999999999</v>
      </c>
      <c r="E81" s="32">
        <v>0.14599999999999999</v>
      </c>
    </row>
    <row r="82" spans="1:5" ht="14.5" customHeight="1" x14ac:dyDescent="0.3">
      <c r="A82" s="53" t="s">
        <v>8</v>
      </c>
      <c r="B82" s="91"/>
      <c r="C82" s="91"/>
      <c r="D82" s="91"/>
      <c r="E82" s="28"/>
    </row>
    <row r="83" spans="1:5" ht="14.5" customHeight="1" x14ac:dyDescent="0.3">
      <c r="A83" s="19" t="s">
        <v>64</v>
      </c>
      <c r="B83" s="94">
        <v>0.17299999999999999</v>
      </c>
      <c r="C83" s="94">
        <v>0.184</v>
      </c>
      <c r="D83" s="94">
        <v>0.21</v>
      </c>
      <c r="E83" s="30">
        <v>0.189</v>
      </c>
    </row>
    <row r="84" spans="1:5" ht="14.5" customHeight="1" x14ac:dyDescent="0.3">
      <c r="A84" s="19" t="s">
        <v>65</v>
      </c>
      <c r="B84" s="94">
        <v>0.54400000000000004</v>
      </c>
      <c r="C84" s="94">
        <v>0.53700000000000003</v>
      </c>
      <c r="D84" s="94">
        <v>0.52400000000000002</v>
      </c>
      <c r="E84" s="30">
        <v>0.54600000000000004</v>
      </c>
    </row>
    <row r="85" spans="1:5" ht="14.5" customHeight="1" x14ac:dyDescent="0.3">
      <c r="A85" s="31" t="s">
        <v>66</v>
      </c>
      <c r="B85" s="97">
        <v>0.28199999999999997</v>
      </c>
      <c r="C85" s="97">
        <v>0.27900000000000003</v>
      </c>
      <c r="D85" s="97">
        <v>0.26600000000000001</v>
      </c>
      <c r="E85" s="32">
        <v>0.26500000000000001</v>
      </c>
    </row>
    <row r="86" spans="1:5" ht="14.5" customHeight="1" x14ac:dyDescent="0.3">
      <c r="A86" s="53" t="s">
        <v>9</v>
      </c>
      <c r="B86" s="91"/>
      <c r="C86" s="91"/>
      <c r="D86" s="91"/>
      <c r="E86" s="28"/>
    </row>
    <row r="87" spans="1:5" ht="14.5" customHeight="1" x14ac:dyDescent="0.3">
      <c r="A87" s="19" t="s">
        <v>64</v>
      </c>
      <c r="B87" s="94">
        <v>0.26800000000000002</v>
      </c>
      <c r="C87" s="94">
        <v>0.28000000000000003</v>
      </c>
      <c r="D87" s="94">
        <v>0.30299999999999999</v>
      </c>
      <c r="E87" s="30">
        <v>0.311</v>
      </c>
    </row>
    <row r="88" spans="1:5" ht="14.5" customHeight="1" x14ac:dyDescent="0.3">
      <c r="A88" s="19" t="s">
        <v>65</v>
      </c>
      <c r="B88" s="94">
        <v>0.60699999999999998</v>
      </c>
      <c r="C88" s="94">
        <v>0.59</v>
      </c>
      <c r="D88" s="94">
        <v>0.56799999999999995</v>
      </c>
      <c r="E88" s="30">
        <v>0.56299999999999994</v>
      </c>
    </row>
    <row r="89" spans="1:5" ht="14.5" customHeight="1" x14ac:dyDescent="0.3">
      <c r="A89" s="31" t="s">
        <v>66</v>
      </c>
      <c r="B89" s="97">
        <v>0.126</v>
      </c>
      <c r="C89" s="97">
        <v>0.13</v>
      </c>
      <c r="D89" s="97">
        <v>0.129</v>
      </c>
      <c r="E89" s="32">
        <v>0.126</v>
      </c>
    </row>
    <row r="90" spans="1:5" ht="14.5" customHeight="1" x14ac:dyDescent="0.3">
      <c r="A90" s="53" t="s">
        <v>10</v>
      </c>
      <c r="B90" s="91"/>
      <c r="C90" s="91"/>
      <c r="D90" s="91"/>
      <c r="E90" s="28"/>
    </row>
    <row r="91" spans="1:5" ht="14.5" customHeight="1" x14ac:dyDescent="0.3">
      <c r="A91" s="19" t="s">
        <v>64</v>
      </c>
      <c r="B91" s="94">
        <v>0.41699999999999998</v>
      </c>
      <c r="C91" s="94">
        <v>0.38800000000000001</v>
      </c>
      <c r="D91" s="94">
        <v>0.33300000000000002</v>
      </c>
      <c r="E91" s="30">
        <v>0.29699999999999999</v>
      </c>
    </row>
    <row r="92" spans="1:5" ht="14.5" customHeight="1" x14ac:dyDescent="0.3">
      <c r="A92" s="19" t="s">
        <v>65</v>
      </c>
      <c r="B92" s="94">
        <v>0.57599999999999996</v>
      </c>
      <c r="C92" s="94">
        <v>0.60299999999999998</v>
      </c>
      <c r="D92" s="94">
        <v>0.65100000000000002</v>
      </c>
      <c r="E92" s="30">
        <v>0.68100000000000005</v>
      </c>
    </row>
    <row r="93" spans="1:5" ht="14.5" customHeight="1" x14ac:dyDescent="0.3">
      <c r="A93" s="31" t="s">
        <v>66</v>
      </c>
      <c r="B93" s="97">
        <v>7.0000000000000001E-3</v>
      </c>
      <c r="C93" s="97">
        <v>8.9999999999999993E-3</v>
      </c>
      <c r="D93" s="97">
        <v>1.6E-2</v>
      </c>
      <c r="E93" s="32">
        <v>2.1999999999999999E-2</v>
      </c>
    </row>
    <row r="94" spans="1:5" ht="14.5" customHeight="1" x14ac:dyDescent="0.3">
      <c r="A94" s="53" t="s">
        <v>69</v>
      </c>
      <c r="B94" s="91"/>
      <c r="C94" s="91"/>
      <c r="D94" s="91"/>
      <c r="E94" s="28"/>
    </row>
    <row r="95" spans="1:5" ht="14.5" customHeight="1" x14ac:dyDescent="0.3">
      <c r="A95" s="19" t="s">
        <v>64</v>
      </c>
      <c r="B95" s="94">
        <v>0.29699999999999999</v>
      </c>
      <c r="C95" s="94">
        <v>0.26500000000000001</v>
      </c>
      <c r="D95" s="94">
        <v>0.25700000000000001</v>
      </c>
      <c r="E95" s="30">
        <v>0.252</v>
      </c>
    </row>
    <row r="96" spans="1:5" ht="14.5" customHeight="1" x14ac:dyDescent="0.3">
      <c r="A96" s="19" t="s">
        <v>65</v>
      </c>
      <c r="B96" s="94">
        <v>0.55000000000000004</v>
      </c>
      <c r="C96" s="94">
        <v>0.56399999999999995</v>
      </c>
      <c r="D96" s="94">
        <v>0.54700000000000004</v>
      </c>
      <c r="E96" s="30">
        <v>0.52800000000000002</v>
      </c>
    </row>
    <row r="97" spans="1:5" ht="14.5" customHeight="1" x14ac:dyDescent="0.3">
      <c r="A97" s="31" t="s">
        <v>66</v>
      </c>
      <c r="B97" s="97">
        <v>0.153</v>
      </c>
      <c r="C97" s="97">
        <v>0.17100000000000001</v>
      </c>
      <c r="D97" s="97">
        <v>0.19600000000000001</v>
      </c>
      <c r="E97" s="32">
        <v>0.221</v>
      </c>
    </row>
    <row r="98" spans="1:5" ht="14.5" customHeight="1" x14ac:dyDescent="0.3">
      <c r="A98" s="53" t="s">
        <v>12</v>
      </c>
      <c r="B98" s="91"/>
      <c r="C98" s="91"/>
      <c r="D98" s="91"/>
      <c r="E98" s="28"/>
    </row>
    <row r="99" spans="1:5" ht="14.5" customHeight="1" x14ac:dyDescent="0.3">
      <c r="A99" s="19" t="s">
        <v>64</v>
      </c>
      <c r="B99" s="94">
        <v>0.13400000000000001</v>
      </c>
      <c r="C99" s="94">
        <v>0.14299999999999999</v>
      </c>
      <c r="D99" s="94">
        <v>0.17899999999999999</v>
      </c>
      <c r="E99" s="30">
        <v>0.16800000000000001</v>
      </c>
    </row>
    <row r="100" spans="1:5" ht="14.5" customHeight="1" x14ac:dyDescent="0.3">
      <c r="A100" s="19" t="s">
        <v>65</v>
      </c>
      <c r="B100" s="94">
        <v>0.7</v>
      </c>
      <c r="C100" s="94">
        <v>0.68400000000000005</v>
      </c>
      <c r="D100" s="94">
        <v>0.64700000000000002</v>
      </c>
      <c r="E100" s="30">
        <v>0.65300000000000002</v>
      </c>
    </row>
    <row r="101" spans="1:5" ht="14.5" customHeight="1" x14ac:dyDescent="0.3">
      <c r="A101" s="31" t="s">
        <v>66</v>
      </c>
      <c r="B101" s="97">
        <v>0.16600000000000001</v>
      </c>
      <c r="C101" s="97">
        <v>0.17199999999999999</v>
      </c>
      <c r="D101" s="97">
        <v>0.17399999999999999</v>
      </c>
      <c r="E101" s="32">
        <v>0.17899999999999999</v>
      </c>
    </row>
    <row r="102" spans="1:5" ht="14.5" customHeight="1" x14ac:dyDescent="0.3">
      <c r="A102" s="53" t="s">
        <v>13</v>
      </c>
      <c r="B102" s="91"/>
      <c r="C102" s="91"/>
      <c r="D102" s="91"/>
      <c r="E102" s="28"/>
    </row>
    <row r="103" spans="1:5" ht="14.5" customHeight="1" x14ac:dyDescent="0.3">
      <c r="A103" s="19" t="s">
        <v>64</v>
      </c>
      <c r="B103" s="94">
        <v>0.57250000000000001</v>
      </c>
      <c r="C103" s="94">
        <v>0.58379999999999999</v>
      </c>
      <c r="D103" s="94">
        <v>0.77419354838709675</v>
      </c>
      <c r="E103" s="30">
        <v>0.6071964017991005</v>
      </c>
    </row>
    <row r="104" spans="1:5" ht="14.5" customHeight="1" x14ac:dyDescent="0.3">
      <c r="A104" s="19" t="s">
        <v>65</v>
      </c>
      <c r="B104" s="94">
        <v>0.41599999999999998</v>
      </c>
      <c r="C104" s="94">
        <v>0.40699999999999997</v>
      </c>
      <c r="D104" s="94">
        <v>0.22580645161290322</v>
      </c>
      <c r="E104" s="30">
        <v>0.3823088455772114</v>
      </c>
    </row>
    <row r="105" spans="1:5" ht="14.5" customHeight="1" x14ac:dyDescent="0.3">
      <c r="A105" s="31" t="s">
        <v>66</v>
      </c>
      <c r="B105" s="97">
        <v>1.0800000000000001E-2</v>
      </c>
      <c r="C105" s="97">
        <v>9.1000000000000004E-3</v>
      </c>
      <c r="D105" s="97">
        <v>0</v>
      </c>
      <c r="E105" s="32">
        <v>1.0494752623688156E-2</v>
      </c>
    </row>
    <row r="106" spans="1:5" ht="14.5" customHeight="1" x14ac:dyDescent="0.3">
      <c r="A106" s="53" t="s">
        <v>14</v>
      </c>
      <c r="B106" s="91"/>
      <c r="C106" s="91"/>
      <c r="D106" s="91"/>
      <c r="E106" s="142"/>
    </row>
    <row r="107" spans="1:5" ht="14.5" customHeight="1" x14ac:dyDescent="0.3">
      <c r="A107" s="19" t="s">
        <v>64</v>
      </c>
      <c r="B107" s="94">
        <v>0.23400000000000001</v>
      </c>
      <c r="C107" s="94">
        <v>0.23169999999999999</v>
      </c>
      <c r="D107" s="94">
        <v>0.51578947368421058</v>
      </c>
      <c r="E107" s="30">
        <v>0.31678082191780821</v>
      </c>
    </row>
    <row r="108" spans="1:5" ht="14.5" customHeight="1" x14ac:dyDescent="0.3">
      <c r="A108" s="19" t="s">
        <v>65</v>
      </c>
      <c r="B108" s="94">
        <v>0.61470000000000002</v>
      </c>
      <c r="C108" s="94">
        <v>0.62170000000000003</v>
      </c>
      <c r="D108" s="94">
        <v>0.4263157894736842</v>
      </c>
      <c r="E108" s="30">
        <v>0.56335616438356162</v>
      </c>
    </row>
    <row r="109" spans="1:5" ht="14.5" customHeight="1" x14ac:dyDescent="0.3">
      <c r="A109" s="31" t="s">
        <v>66</v>
      </c>
      <c r="B109" s="97">
        <v>0.15129999999999999</v>
      </c>
      <c r="C109" s="97">
        <v>0.14660000000000001</v>
      </c>
      <c r="D109" s="97">
        <v>5.7894736842105263E-2</v>
      </c>
      <c r="E109" s="32">
        <v>0.11986301369863013</v>
      </c>
    </row>
    <row r="110" spans="1:5" ht="14.5" customHeight="1" x14ac:dyDescent="0.3">
      <c r="A110" s="53" t="s">
        <v>15</v>
      </c>
      <c r="B110" s="91"/>
      <c r="C110" s="91"/>
      <c r="D110" s="91"/>
      <c r="E110" s="142"/>
    </row>
    <row r="111" spans="1:5" ht="14.5" customHeight="1" x14ac:dyDescent="0.3">
      <c r="A111" s="19" t="s">
        <v>64</v>
      </c>
      <c r="B111" s="94">
        <v>0.2099</v>
      </c>
      <c r="C111" s="94">
        <v>0.23419999999999999</v>
      </c>
      <c r="D111" s="94">
        <v>0.67213114754098358</v>
      </c>
      <c r="E111" s="30">
        <v>0.26335877862595419</v>
      </c>
    </row>
    <row r="112" spans="1:5" ht="14.5" customHeight="1" x14ac:dyDescent="0.3">
      <c r="A112" s="19" t="s">
        <v>65</v>
      </c>
      <c r="B112" s="94">
        <v>0.71189999999999998</v>
      </c>
      <c r="C112" s="94">
        <v>0.67659999999999998</v>
      </c>
      <c r="D112" s="94">
        <v>0.29508196721311475</v>
      </c>
      <c r="E112" s="30">
        <v>0.61068702290076338</v>
      </c>
    </row>
    <row r="113" spans="1:5" ht="14.5" customHeight="1" x14ac:dyDescent="0.3">
      <c r="A113" s="31" t="s">
        <v>66</v>
      </c>
      <c r="B113" s="97">
        <v>7.8200000000000006E-2</v>
      </c>
      <c r="C113" s="97">
        <v>8.9200000000000002E-2</v>
      </c>
      <c r="D113" s="97">
        <v>3.2786885245901641E-2</v>
      </c>
      <c r="E113" s="32">
        <v>0.12595419847328243</v>
      </c>
    </row>
    <row r="114" spans="1:5" ht="14.5" customHeight="1" x14ac:dyDescent="0.3">
      <c r="A114" s="53" t="s">
        <v>16</v>
      </c>
      <c r="B114" s="91"/>
      <c r="C114" s="91"/>
      <c r="D114" s="91"/>
      <c r="E114" s="142"/>
    </row>
    <row r="115" spans="1:5" ht="14.5" customHeight="1" x14ac:dyDescent="0.3">
      <c r="A115" s="19" t="s">
        <v>64</v>
      </c>
      <c r="B115" s="94">
        <v>0.4229</v>
      </c>
      <c r="C115" s="94">
        <v>0.43640000000000001</v>
      </c>
      <c r="D115" s="94">
        <v>0.69696969696969702</v>
      </c>
      <c r="E115" s="30">
        <v>0.32535885167464113</v>
      </c>
    </row>
    <row r="116" spans="1:5" ht="14.5" customHeight="1" x14ac:dyDescent="0.3">
      <c r="A116" s="19" t="s">
        <v>65</v>
      </c>
      <c r="B116" s="94">
        <v>0.55559999999999998</v>
      </c>
      <c r="C116" s="94">
        <v>0.54179999999999995</v>
      </c>
      <c r="D116" s="94">
        <v>0.2878787878787879</v>
      </c>
      <c r="E116" s="30">
        <v>0.65071770334928225</v>
      </c>
    </row>
    <row r="117" spans="1:5" ht="14.5" customHeight="1" x14ac:dyDescent="0.3">
      <c r="A117" s="31" t="s">
        <v>66</v>
      </c>
      <c r="B117" s="97">
        <v>2.1499999999999998E-2</v>
      </c>
      <c r="C117" s="97">
        <v>2.18E-2</v>
      </c>
      <c r="D117" s="97">
        <v>1.5151515151515152E-2</v>
      </c>
      <c r="E117" s="32">
        <v>2.3923444976076555E-2</v>
      </c>
    </row>
    <row r="118" spans="1:5" ht="14.5" customHeight="1" x14ac:dyDescent="0.3">
      <c r="A118" s="53" t="s">
        <v>17</v>
      </c>
      <c r="B118" s="91"/>
      <c r="C118" s="91"/>
      <c r="D118" s="91"/>
      <c r="E118" s="142"/>
    </row>
    <row r="119" spans="1:5" ht="14.5" customHeight="1" x14ac:dyDescent="0.3">
      <c r="A119" s="19" t="s">
        <v>64</v>
      </c>
      <c r="B119" s="94">
        <v>0.1502</v>
      </c>
      <c r="C119" s="94">
        <v>15.79</v>
      </c>
      <c r="D119" s="94">
        <v>0.32608695652173914</v>
      </c>
      <c r="E119" s="30">
        <v>0.11695906432748537</v>
      </c>
    </row>
    <row r="120" spans="1:5" ht="14.5" customHeight="1" x14ac:dyDescent="0.3">
      <c r="A120" s="19" t="s">
        <v>65</v>
      </c>
      <c r="B120" s="94">
        <v>0.68079999999999996</v>
      </c>
      <c r="C120" s="94">
        <v>0.62629999999999997</v>
      </c>
      <c r="D120" s="94">
        <v>0.67391304347826086</v>
      </c>
      <c r="E120" s="30">
        <v>0.68421052631578949</v>
      </c>
    </row>
    <row r="121" spans="1:5" ht="14.5" customHeight="1" x14ac:dyDescent="0.3">
      <c r="A121" s="31" t="s">
        <v>66</v>
      </c>
      <c r="B121" s="97">
        <v>0.16900000000000001</v>
      </c>
      <c r="C121" s="97">
        <v>0.21579999999999999</v>
      </c>
      <c r="D121" s="97">
        <v>0</v>
      </c>
      <c r="E121" s="32">
        <v>0.19883040935672514</v>
      </c>
    </row>
    <row r="122" spans="1:5" ht="14.5" customHeight="1" x14ac:dyDescent="0.3">
      <c r="A122" s="53" t="s">
        <v>18</v>
      </c>
      <c r="B122" s="91"/>
      <c r="C122" s="91"/>
      <c r="D122" s="91"/>
      <c r="E122" s="142"/>
    </row>
    <row r="123" spans="1:5" ht="14.5" customHeight="1" x14ac:dyDescent="0.3">
      <c r="A123" s="19" t="s">
        <v>64</v>
      </c>
      <c r="B123" s="94">
        <v>0.19009999999999999</v>
      </c>
      <c r="C123" s="94">
        <v>0.19420000000000001</v>
      </c>
      <c r="D123" s="94">
        <v>0.68965517241379315</v>
      </c>
      <c r="E123" s="30">
        <v>0.23076923076923078</v>
      </c>
    </row>
    <row r="124" spans="1:5" ht="14.5" customHeight="1" x14ac:dyDescent="0.3">
      <c r="A124" s="19" t="s">
        <v>65</v>
      </c>
      <c r="B124" s="94">
        <v>0.69010000000000005</v>
      </c>
      <c r="C124" s="94">
        <v>0.69059999999999999</v>
      </c>
      <c r="D124" s="94">
        <v>0.27586206896551724</v>
      </c>
      <c r="E124" s="30">
        <v>0.62307692307692308</v>
      </c>
    </row>
    <row r="125" spans="1:5" ht="14.5" customHeight="1" x14ac:dyDescent="0.3">
      <c r="A125" s="31" t="s">
        <v>66</v>
      </c>
      <c r="B125" s="97">
        <v>0.1197</v>
      </c>
      <c r="C125" s="97">
        <v>0.11509999999999999</v>
      </c>
      <c r="D125" s="97">
        <v>3.4482758620689655E-2</v>
      </c>
      <c r="E125" s="32">
        <v>0.14615384615384616</v>
      </c>
    </row>
    <row r="126" spans="1:5" ht="14.5" customHeight="1" x14ac:dyDescent="0.3">
      <c r="A126" s="53" t="s">
        <v>20</v>
      </c>
      <c r="B126" s="91"/>
      <c r="C126" s="91"/>
      <c r="D126" s="91"/>
      <c r="E126" s="142"/>
    </row>
    <row r="127" spans="1:5" ht="14.5" customHeight="1" x14ac:dyDescent="0.3">
      <c r="A127" s="19" t="s">
        <v>64</v>
      </c>
      <c r="B127" s="94">
        <v>0.246</v>
      </c>
      <c r="C127" s="94">
        <v>0.2661</v>
      </c>
      <c r="D127" s="94">
        <v>0.32258064516129031</v>
      </c>
      <c r="E127" s="30">
        <v>0.26470588235294118</v>
      </c>
    </row>
    <row r="128" spans="1:5" ht="14.5" customHeight="1" x14ac:dyDescent="0.3">
      <c r="A128" s="19" t="s">
        <v>65</v>
      </c>
      <c r="B128" s="94">
        <v>0.67459999999999998</v>
      </c>
      <c r="C128" s="94">
        <v>0.63300000000000001</v>
      </c>
      <c r="D128" s="94">
        <v>0.61290322580645162</v>
      </c>
      <c r="E128" s="30">
        <v>0.61764705882352944</v>
      </c>
    </row>
    <row r="129" spans="1:5" ht="14.5" customHeight="1" x14ac:dyDescent="0.3">
      <c r="A129" s="31" t="s">
        <v>66</v>
      </c>
      <c r="B129" s="97">
        <v>7.9399999999999998E-2</v>
      </c>
      <c r="C129" s="97">
        <v>0.1009</v>
      </c>
      <c r="D129" s="97">
        <v>6.4516129032258063E-2</v>
      </c>
      <c r="E129" s="32">
        <v>0.11764705882352941</v>
      </c>
    </row>
    <row r="130" spans="1:5" x14ac:dyDescent="0.3">
      <c r="A130" s="677" t="s">
        <v>25</v>
      </c>
      <c r="B130" s="677"/>
      <c r="C130" s="677"/>
    </row>
    <row r="131" spans="1:5" ht="40" customHeight="1" x14ac:dyDescent="0.3">
      <c r="A131" s="8" t="s">
        <v>70</v>
      </c>
      <c r="B131" s="17"/>
      <c r="C131" s="17"/>
      <c r="D131" s="17"/>
    </row>
    <row r="132" spans="1:5" ht="25.5" customHeight="1" x14ac:dyDescent="0.3">
      <c r="A132" s="9" t="s">
        <v>1</v>
      </c>
      <c r="B132" s="18">
        <v>2020</v>
      </c>
      <c r="C132" s="18">
        <v>2021</v>
      </c>
      <c r="D132" s="18">
        <v>2022</v>
      </c>
      <c r="E132" s="18">
        <v>2023</v>
      </c>
    </row>
    <row r="133" spans="1:5" ht="14.5" customHeight="1" x14ac:dyDescent="0.3">
      <c r="A133" s="40" t="s">
        <v>71</v>
      </c>
      <c r="B133" s="70">
        <v>3036</v>
      </c>
      <c r="C133" s="70">
        <v>3341</v>
      </c>
      <c r="D133" s="70">
        <v>3518</v>
      </c>
      <c r="E133" s="22">
        <v>3722</v>
      </c>
    </row>
    <row r="134" spans="1:5" x14ac:dyDescent="0.3">
      <c r="A134" s="41" t="s">
        <v>72</v>
      </c>
      <c r="B134" s="99">
        <v>0.16200000000000001</v>
      </c>
      <c r="C134" s="99">
        <v>0.17</v>
      </c>
      <c r="D134" s="99">
        <v>0.17699999999999999</v>
      </c>
      <c r="E134" s="32">
        <v>0.189</v>
      </c>
    </row>
  </sheetData>
  <mergeCells count="4">
    <mergeCell ref="A27:C27"/>
    <mergeCell ref="A48:C48"/>
    <mergeCell ref="A53:C53"/>
    <mergeCell ref="A130:C130"/>
  </mergeCells>
  <printOptions horizontalCentered="1"/>
  <pageMargins left="0.39370078740157483" right="0.39370078740157483" top="0.59055118110236227" bottom="0.59055118110236227" header="0.51181102362204722" footer="0.51181102362204722"/>
  <pageSetup paperSize="9" orientation="portrait" r:id="rId1"/>
  <headerFooter alignWithMargins="0">
    <oddFooter>&amp;L&amp;1#&amp;"Tahoma"&amp;9&amp;KCF022BC2 – Usage restreint</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65D0DA-5E36-4DEB-9BE8-B8985E6CB0FA}">
  <sheetPr>
    <pageSetUpPr fitToPage="1"/>
  </sheetPr>
  <dimension ref="A5:G52"/>
  <sheetViews>
    <sheetView zoomScale="99" zoomScaleNormal="70" workbookViewId="0">
      <selection activeCell="F2" sqref="F2"/>
    </sheetView>
  </sheetViews>
  <sheetFormatPr baseColWidth="10" defaultColWidth="11.453125" defaultRowHeight="13" x14ac:dyDescent="0.25"/>
  <cols>
    <col min="1" max="1" width="49.54296875" style="103" customWidth="1"/>
    <col min="2" max="4" width="11.453125" style="102" customWidth="1"/>
    <col min="5" max="5" width="11.453125" style="103" customWidth="1"/>
    <col min="6" max="16384" width="11.453125" style="103"/>
  </cols>
  <sheetData>
    <row r="5" spans="1:5" s="151" customFormat="1" ht="24.65" customHeight="1" x14ac:dyDescent="0.25">
      <c r="B5" s="100"/>
      <c r="C5" s="100"/>
      <c r="D5" s="100"/>
    </row>
    <row r="6" spans="1:5" ht="40" customHeight="1" x14ac:dyDescent="0.25">
      <c r="A6" s="152" t="s">
        <v>83</v>
      </c>
      <c r="B6" s="101"/>
      <c r="C6" s="101"/>
      <c r="D6" s="101"/>
    </row>
    <row r="7" spans="1:5" ht="25.5" customHeight="1" x14ac:dyDescent="0.25">
      <c r="A7" s="153" t="s">
        <v>1</v>
      </c>
      <c r="B7" s="59">
        <v>2020</v>
      </c>
      <c r="C7" s="59">
        <v>2021</v>
      </c>
      <c r="D7" s="59">
        <v>2022</v>
      </c>
      <c r="E7" s="18">
        <v>2023</v>
      </c>
    </row>
    <row r="8" spans="1:5" x14ac:dyDescent="0.25">
      <c r="A8" s="12" t="s">
        <v>2</v>
      </c>
      <c r="B8" s="93">
        <v>6.0999999999999999E-2</v>
      </c>
      <c r="C8" s="93">
        <v>6.3940357416949894E-2</v>
      </c>
      <c r="D8" s="93">
        <v>6.045424181696727E-2</v>
      </c>
      <c r="E8" s="55">
        <v>5.931993050384711E-2</v>
      </c>
    </row>
    <row r="9" spans="1:5" x14ac:dyDescent="0.25">
      <c r="A9" s="10" t="s">
        <v>3</v>
      </c>
      <c r="B9" s="95">
        <v>6.3E-2</v>
      </c>
      <c r="C9" s="95">
        <v>6.5795711952799874E-2</v>
      </c>
      <c r="D9" s="95">
        <v>6.5148640101201777E-2</v>
      </c>
      <c r="E9" s="50">
        <v>6.3437998935604048E-2</v>
      </c>
    </row>
    <row r="10" spans="1:5" x14ac:dyDescent="0.25">
      <c r="A10" s="10" t="s">
        <v>4</v>
      </c>
      <c r="B10" s="95">
        <v>5.8999999999999997E-2</v>
      </c>
      <c r="C10" s="95">
        <v>6.2617384118398317E-2</v>
      </c>
      <c r="D10" s="95">
        <v>5.7375915940826763E-2</v>
      </c>
      <c r="E10" s="50">
        <v>5.6702077271804589E-2</v>
      </c>
    </row>
    <row r="11" spans="1:5" x14ac:dyDescent="0.25">
      <c r="A11" s="40" t="s">
        <v>35</v>
      </c>
      <c r="B11" s="95">
        <v>0.121</v>
      </c>
      <c r="C11" s="95">
        <v>0.13990028705242483</v>
      </c>
      <c r="D11" s="95">
        <v>0.13147860471684791</v>
      </c>
      <c r="E11" s="50">
        <v>0.12436652513354335</v>
      </c>
    </row>
    <row r="12" spans="1:5" x14ac:dyDescent="0.25">
      <c r="A12" s="40" t="s">
        <v>6</v>
      </c>
      <c r="B12" s="95">
        <v>0</v>
      </c>
      <c r="C12" s="95">
        <v>5.5514433752775719E-4</v>
      </c>
      <c r="D12" s="95">
        <v>3.2420165342843249E-4</v>
      </c>
      <c r="E12" s="50">
        <v>3.3030553261767135E-4</v>
      </c>
    </row>
    <row r="13" spans="1:5" x14ac:dyDescent="0.25">
      <c r="A13" s="40" t="s">
        <v>7</v>
      </c>
      <c r="B13" s="95">
        <v>5.5E-2</v>
      </c>
      <c r="C13" s="95">
        <v>4.9009649568308784E-2</v>
      </c>
      <c r="D13" s="95">
        <v>4.1207474844274075E-2</v>
      </c>
      <c r="E13" s="50">
        <v>3.6102753992131448E-2</v>
      </c>
    </row>
    <row r="14" spans="1:5" x14ac:dyDescent="0.25">
      <c r="A14" s="40" t="s">
        <v>8</v>
      </c>
      <c r="B14" s="95">
        <v>0.104</v>
      </c>
      <c r="C14" s="95">
        <v>0.10058264336093201</v>
      </c>
      <c r="D14" s="95">
        <v>9.5505617977528087E-2</v>
      </c>
      <c r="E14" s="50">
        <v>0.11152737752161383</v>
      </c>
    </row>
    <row r="15" spans="1:5" x14ac:dyDescent="0.25">
      <c r="A15" s="40" t="s">
        <v>9</v>
      </c>
      <c r="B15" s="95">
        <v>5.5165496489468406E-3</v>
      </c>
      <c r="C15" s="95">
        <v>0</v>
      </c>
      <c r="D15" s="95">
        <v>7.2046109510086453E-3</v>
      </c>
      <c r="E15" s="50">
        <v>1.1455108359133126E-2</v>
      </c>
    </row>
    <row r="16" spans="1:5" x14ac:dyDescent="0.25">
      <c r="A16" s="40" t="s">
        <v>10</v>
      </c>
      <c r="B16" s="95">
        <v>3.3659066232356136E-2</v>
      </c>
      <c r="C16" s="95">
        <v>4.1582150101419899E-2</v>
      </c>
      <c r="D16" s="95">
        <v>3.8338658146964855E-2</v>
      </c>
      <c r="E16" s="50">
        <v>2.9378531073446328E-2</v>
      </c>
    </row>
    <row r="17" spans="1:6" x14ac:dyDescent="0.25">
      <c r="A17" s="40" t="s">
        <v>11</v>
      </c>
      <c r="B17" s="95">
        <v>4.5550847457627115E-2</v>
      </c>
      <c r="C17" s="95">
        <v>4.7200878155872698E-2</v>
      </c>
      <c r="D17" s="95">
        <v>4.7570850202429148E-2</v>
      </c>
      <c r="E17" s="50">
        <v>4.218600191754554E-2</v>
      </c>
    </row>
    <row r="18" spans="1:6" x14ac:dyDescent="0.25">
      <c r="A18" s="40" t="s">
        <v>12</v>
      </c>
      <c r="B18" s="95">
        <v>8.2432432432432437E-2</v>
      </c>
      <c r="C18" s="95">
        <v>7.0478723404255303E-2</v>
      </c>
      <c r="D18" s="95">
        <v>6.607369758576874E-2</v>
      </c>
      <c r="E18" s="50">
        <v>6.2169312169312166E-2</v>
      </c>
      <c r="F18" s="154"/>
    </row>
    <row r="19" spans="1:6" x14ac:dyDescent="0.25">
      <c r="A19" s="40" t="s">
        <v>13</v>
      </c>
      <c r="B19" s="95">
        <v>4.6367851622874804E-3</v>
      </c>
      <c r="C19" s="95">
        <v>4.5871559633027499E-3</v>
      </c>
      <c r="D19" s="95">
        <v>3.0395136778115501E-3</v>
      </c>
      <c r="E19" s="50">
        <v>0</v>
      </c>
      <c r="F19" s="154"/>
    </row>
    <row r="20" spans="1:6" x14ac:dyDescent="0.25">
      <c r="A20" s="40" t="s">
        <v>14</v>
      </c>
      <c r="B20" s="95">
        <v>0</v>
      </c>
      <c r="C20" s="95">
        <v>1.43540669856459E-2</v>
      </c>
      <c r="D20" s="95">
        <v>0.01</v>
      </c>
      <c r="E20" s="50">
        <v>2.7444253859348199E-2</v>
      </c>
      <c r="F20" s="154"/>
    </row>
    <row r="21" spans="1:6" x14ac:dyDescent="0.25">
      <c r="A21" s="40" t="s">
        <v>15</v>
      </c>
      <c r="B21" s="95">
        <v>8.7499999999999994E-2</v>
      </c>
      <c r="C21" s="95">
        <v>8.5820895522388099E-2</v>
      </c>
      <c r="D21" s="95">
        <v>9.5744680851063829E-2</v>
      </c>
      <c r="E21" s="50">
        <v>0.1124031007751938</v>
      </c>
      <c r="F21" s="154"/>
    </row>
    <row r="22" spans="1:6" x14ac:dyDescent="0.25">
      <c r="A22" s="40" t="s">
        <v>16</v>
      </c>
      <c r="B22" s="95">
        <v>3.7453183520599251E-3</v>
      </c>
      <c r="C22" s="95">
        <v>3.6363636363636398E-3</v>
      </c>
      <c r="D22" s="95">
        <v>4.1666666666666666E-3</v>
      </c>
      <c r="E22" s="50">
        <v>4.7846889952153108E-3</v>
      </c>
    </row>
    <row r="23" spans="1:6" x14ac:dyDescent="0.25">
      <c r="A23" s="40" t="s">
        <v>17</v>
      </c>
      <c r="B23" s="95">
        <v>0.11111111111111099</v>
      </c>
      <c r="C23" s="95">
        <v>9.2391304347826095E-2</v>
      </c>
      <c r="D23" s="95">
        <v>0.10169491525423729</v>
      </c>
      <c r="E23" s="50">
        <v>8.771929824561403E-2</v>
      </c>
    </row>
    <row r="24" spans="1:6" x14ac:dyDescent="0.25">
      <c r="A24" s="40" t="s">
        <v>18</v>
      </c>
      <c r="B24" s="95">
        <v>2.1126760563380281E-2</v>
      </c>
      <c r="C24" s="95">
        <v>2.15827338129496E-2</v>
      </c>
      <c r="D24" s="95">
        <v>7.575757575757576E-3</v>
      </c>
      <c r="E24" s="50">
        <v>7.8125E-3</v>
      </c>
    </row>
    <row r="25" spans="1:6" x14ac:dyDescent="0.25">
      <c r="A25" s="41" t="s">
        <v>20</v>
      </c>
      <c r="B25" s="98">
        <v>1.6666666666666666E-2</v>
      </c>
      <c r="C25" s="98">
        <v>3.09278350515464E-2</v>
      </c>
      <c r="D25" s="98">
        <v>0</v>
      </c>
      <c r="E25" s="56">
        <v>0</v>
      </c>
    </row>
    <row r="26" spans="1:6" x14ac:dyDescent="0.25">
      <c r="A26" s="677" t="s">
        <v>25</v>
      </c>
      <c r="B26" s="677"/>
      <c r="C26" s="677"/>
    </row>
    <row r="27" spans="1:6" ht="40" customHeight="1" x14ac:dyDescent="0.25">
      <c r="A27" s="152" t="s">
        <v>84</v>
      </c>
      <c r="B27" s="101"/>
      <c r="C27" s="101"/>
      <c r="D27" s="101"/>
    </row>
    <row r="28" spans="1:6" ht="25.5" customHeight="1" x14ac:dyDescent="0.25">
      <c r="A28" s="153" t="s">
        <v>85</v>
      </c>
      <c r="B28" s="59">
        <v>2020</v>
      </c>
      <c r="C28" s="59">
        <v>2021</v>
      </c>
      <c r="D28" s="59">
        <v>2022</v>
      </c>
      <c r="E28" s="18">
        <v>2023</v>
      </c>
    </row>
    <row r="29" spans="1:6" x14ac:dyDescent="0.25">
      <c r="A29" s="10" t="s">
        <v>86</v>
      </c>
      <c r="B29" s="72" t="s">
        <v>74</v>
      </c>
      <c r="C29" s="95">
        <v>2.7099999999999999E-2</v>
      </c>
      <c r="D29" s="95">
        <v>2.8000000000000001E-2</v>
      </c>
      <c r="E29" s="50">
        <v>2.4E-2</v>
      </c>
    </row>
    <row r="30" spans="1:6" ht="23" x14ac:dyDescent="0.25">
      <c r="A30" s="10" t="s">
        <v>87</v>
      </c>
      <c r="B30" s="72" t="s">
        <v>74</v>
      </c>
      <c r="C30" s="104">
        <v>0.12</v>
      </c>
      <c r="D30" s="104">
        <v>0.15</v>
      </c>
      <c r="E30" s="20">
        <v>0.27</v>
      </c>
    </row>
    <row r="31" spans="1:6" ht="23" x14ac:dyDescent="0.25">
      <c r="A31" s="41" t="s">
        <v>88</v>
      </c>
      <c r="B31" s="105" t="s">
        <v>74</v>
      </c>
      <c r="C31" s="106">
        <v>0.21099999999999999</v>
      </c>
      <c r="D31" s="106">
        <v>0.4</v>
      </c>
      <c r="E31" s="51">
        <v>2.95</v>
      </c>
    </row>
    <row r="32" spans="1:6" ht="12.75" customHeight="1" x14ac:dyDescent="0.25">
      <c r="A32" s="677" t="s">
        <v>76</v>
      </c>
      <c r="B32" s="677"/>
      <c r="C32" s="677"/>
      <c r="D32" s="103"/>
    </row>
    <row r="34" spans="1:7" ht="40" customHeight="1" x14ac:dyDescent="0.25">
      <c r="A34" s="152" t="s">
        <v>89</v>
      </c>
      <c r="B34" s="101"/>
      <c r="C34" s="101"/>
      <c r="D34" s="101"/>
    </row>
    <row r="35" spans="1:7" ht="25.5" customHeight="1" x14ac:dyDescent="0.25">
      <c r="A35" s="153" t="s">
        <v>85</v>
      </c>
      <c r="B35" s="59">
        <v>2020</v>
      </c>
      <c r="C35" s="59">
        <v>2021</v>
      </c>
      <c r="D35" s="59">
        <v>2022</v>
      </c>
      <c r="E35" s="18">
        <v>2023</v>
      </c>
    </row>
    <row r="36" spans="1:7" x14ac:dyDescent="0.25">
      <c r="A36" s="10" t="s">
        <v>90</v>
      </c>
      <c r="B36" s="95">
        <v>2.5000000000000001E-2</v>
      </c>
      <c r="C36" s="95">
        <v>2.7E-2</v>
      </c>
      <c r="D36" s="95">
        <v>3.1E-2</v>
      </c>
      <c r="E36" s="50">
        <v>2.2499999999999999E-2</v>
      </c>
      <c r="F36" s="155"/>
      <c r="G36" s="155"/>
    </row>
    <row r="37" spans="1:7" ht="13" customHeight="1" x14ac:dyDescent="0.25">
      <c r="A37" s="10" t="s">
        <v>91</v>
      </c>
      <c r="B37" s="70">
        <v>2</v>
      </c>
      <c r="C37" s="70">
        <v>2</v>
      </c>
      <c r="D37" s="70">
        <v>1</v>
      </c>
      <c r="E37" s="22">
        <v>1</v>
      </c>
      <c r="F37" s="156"/>
      <c r="G37" s="156"/>
    </row>
    <row r="38" spans="1:7" x14ac:dyDescent="0.25">
      <c r="A38" s="10" t="s">
        <v>92</v>
      </c>
      <c r="B38" s="104">
        <v>1.26</v>
      </c>
      <c r="C38" s="104">
        <v>0.89</v>
      </c>
      <c r="D38" s="104">
        <v>1.24</v>
      </c>
      <c r="E38" s="20">
        <v>2.62</v>
      </c>
      <c r="F38" s="155"/>
      <c r="G38" s="155"/>
    </row>
    <row r="39" spans="1:7" x14ac:dyDescent="0.25">
      <c r="A39" s="41" t="s">
        <v>104</v>
      </c>
      <c r="B39" s="107">
        <v>1.2999999999999999E-2</v>
      </c>
      <c r="C39" s="107">
        <v>1.2999999999999999E-2</v>
      </c>
      <c r="D39" s="107">
        <v>1.7000000000000001E-2</v>
      </c>
      <c r="E39" s="52">
        <v>4.7E-2</v>
      </c>
      <c r="F39" s="155"/>
      <c r="G39" s="155"/>
    </row>
    <row r="40" spans="1:7" ht="28" customHeight="1" x14ac:dyDescent="0.25">
      <c r="A40" s="676" t="s">
        <v>93</v>
      </c>
      <c r="B40" s="676"/>
      <c r="C40" s="676"/>
      <c r="D40" s="676"/>
      <c r="E40" s="676"/>
    </row>
    <row r="41" spans="1:7" ht="21" customHeight="1" x14ac:dyDescent="0.25">
      <c r="A41" s="677" t="s">
        <v>94</v>
      </c>
      <c r="B41" s="677"/>
      <c r="C41" s="677"/>
      <c r="D41" s="677"/>
      <c r="E41" s="677"/>
    </row>
    <row r="42" spans="1:7" ht="39.65" customHeight="1" x14ac:dyDescent="0.25">
      <c r="A42" s="677" t="s">
        <v>95</v>
      </c>
      <c r="B42" s="677"/>
      <c r="C42" s="677"/>
      <c r="D42" s="677"/>
      <c r="E42" s="677"/>
    </row>
    <row r="43" spans="1:7" x14ac:dyDescent="0.25">
      <c r="A43" s="103" t="s">
        <v>2</v>
      </c>
    </row>
    <row r="44" spans="1:7" s="102" customFormat="1" x14ac:dyDescent="0.25">
      <c r="A44" s="103" t="s">
        <v>3</v>
      </c>
      <c r="E44" s="103"/>
    </row>
    <row r="45" spans="1:7" s="102" customFormat="1" x14ac:dyDescent="0.25">
      <c r="A45" s="103" t="s">
        <v>4</v>
      </c>
      <c r="E45" s="103"/>
    </row>
    <row r="46" spans="1:7" s="102" customFormat="1" x14ac:dyDescent="0.25">
      <c r="A46" s="103" t="s">
        <v>5</v>
      </c>
      <c r="E46" s="103"/>
    </row>
    <row r="47" spans="1:7" s="102" customFormat="1" x14ac:dyDescent="0.25">
      <c r="A47" s="103" t="s">
        <v>6</v>
      </c>
      <c r="E47" s="103"/>
    </row>
    <row r="48" spans="1:7" s="102" customFormat="1" x14ac:dyDescent="0.25">
      <c r="A48" s="103" t="s">
        <v>7</v>
      </c>
      <c r="E48" s="103"/>
    </row>
    <row r="49" spans="1:5" s="102" customFormat="1" x14ac:dyDescent="0.25">
      <c r="A49" s="103" t="s">
        <v>8</v>
      </c>
      <c r="E49" s="103"/>
    </row>
    <row r="50" spans="1:5" s="102" customFormat="1" x14ac:dyDescent="0.25">
      <c r="A50" s="103" t="s">
        <v>9</v>
      </c>
      <c r="E50" s="103"/>
    </row>
    <row r="51" spans="1:5" s="102" customFormat="1" x14ac:dyDescent="0.25">
      <c r="A51" s="103" t="s">
        <v>11</v>
      </c>
      <c r="E51" s="103"/>
    </row>
    <row r="52" spans="1:5" s="102" customFormat="1" x14ac:dyDescent="0.25">
      <c r="A52" s="103" t="s">
        <v>16</v>
      </c>
      <c r="E52" s="103"/>
    </row>
  </sheetData>
  <mergeCells count="5">
    <mergeCell ref="A26:C26"/>
    <mergeCell ref="A32:C32"/>
    <mergeCell ref="A40:E40"/>
    <mergeCell ref="A41:E41"/>
    <mergeCell ref="A42:E42"/>
  </mergeCells>
  <printOptions horizontalCentered="1"/>
  <pageMargins left="0.39370078740157483" right="0.39370078740157483" top="0.59055118110236227" bottom="0.59055118110236227" header="0.51181102362204722" footer="0.51181102362204722"/>
  <pageSetup paperSize="9" orientation="portrait" r:id="rId1"/>
  <headerFooter alignWithMargins="0">
    <oddFooter>&amp;L&amp;1#&amp;"Tahoma"&amp;9&amp;KCF022BC2 – Usage restreint</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A407EE-6AF7-4E36-BF8D-539B484AE068}">
  <sheetPr>
    <pageSetUpPr fitToPage="1"/>
  </sheetPr>
  <dimension ref="A6:G33"/>
  <sheetViews>
    <sheetView zoomScale="80" zoomScaleNormal="80" workbookViewId="0">
      <selection activeCell="B30" sqref="B30"/>
    </sheetView>
  </sheetViews>
  <sheetFormatPr baseColWidth="10" defaultColWidth="11.453125" defaultRowHeight="13" x14ac:dyDescent="0.3"/>
  <cols>
    <col min="1" max="1" width="38.81640625" style="6" bestFit="1" customWidth="1"/>
    <col min="2" max="4" width="8.7265625" style="7" bestFit="1" customWidth="1"/>
    <col min="5" max="5" width="8.7265625" style="1" bestFit="1" customWidth="1"/>
    <col min="6" max="6" width="12.54296875" style="1" bestFit="1" customWidth="1"/>
    <col min="7" max="16384" width="11.453125" style="1"/>
  </cols>
  <sheetData>
    <row r="6" spans="1:5" ht="25.5" customHeight="1" x14ac:dyDescent="0.3">
      <c r="A6" s="25" t="s">
        <v>1</v>
      </c>
      <c r="B6" s="26">
        <v>2020</v>
      </c>
      <c r="C6" s="26">
        <v>2021</v>
      </c>
      <c r="D6" s="26">
        <v>2022</v>
      </c>
      <c r="E6" s="26">
        <v>2023</v>
      </c>
    </row>
    <row r="7" spans="1:5" x14ac:dyDescent="0.3">
      <c r="A7" s="27" t="s">
        <v>96</v>
      </c>
      <c r="B7" s="109">
        <v>56</v>
      </c>
      <c r="C7" s="109">
        <v>31</v>
      </c>
      <c r="D7" s="109">
        <v>48</v>
      </c>
      <c r="E7" s="49">
        <v>36</v>
      </c>
    </row>
    <row r="8" spans="1:5" x14ac:dyDescent="0.3">
      <c r="A8" s="10" t="s">
        <v>3</v>
      </c>
      <c r="B8" s="108">
        <v>38</v>
      </c>
      <c r="C8" s="108">
        <v>11</v>
      </c>
      <c r="D8" s="108">
        <v>35</v>
      </c>
      <c r="E8" s="47">
        <v>23</v>
      </c>
    </row>
    <row r="9" spans="1:5" x14ac:dyDescent="0.3">
      <c r="A9" s="10" t="s">
        <v>97</v>
      </c>
      <c r="B9" s="108">
        <v>16</v>
      </c>
      <c r="C9" s="108">
        <v>19</v>
      </c>
      <c r="D9" s="108">
        <v>11</v>
      </c>
      <c r="E9" s="47">
        <v>12</v>
      </c>
    </row>
    <row r="10" spans="1:5" x14ac:dyDescent="0.3">
      <c r="A10" s="40" t="s">
        <v>98</v>
      </c>
      <c r="B10" s="108">
        <v>0</v>
      </c>
      <c r="C10" s="108">
        <v>1</v>
      </c>
      <c r="D10" s="108">
        <v>0</v>
      </c>
      <c r="E10" s="38">
        <v>0</v>
      </c>
    </row>
    <row r="11" spans="1:5" x14ac:dyDescent="0.3">
      <c r="A11" s="40" t="s">
        <v>99</v>
      </c>
      <c r="B11" s="108">
        <v>2</v>
      </c>
      <c r="C11" s="108">
        <v>0</v>
      </c>
      <c r="D11" s="108">
        <v>0</v>
      </c>
      <c r="E11" s="38">
        <v>0</v>
      </c>
    </row>
    <row r="12" spans="1:5" x14ac:dyDescent="0.3">
      <c r="A12" s="40" t="s">
        <v>100</v>
      </c>
      <c r="B12" s="108">
        <v>0</v>
      </c>
      <c r="C12" s="108">
        <v>0</v>
      </c>
      <c r="D12" s="108">
        <v>0</v>
      </c>
      <c r="E12" s="38">
        <v>0</v>
      </c>
    </row>
    <row r="13" spans="1:5" x14ac:dyDescent="0.3">
      <c r="A13" s="40" t="s">
        <v>101</v>
      </c>
      <c r="B13" s="108">
        <v>0</v>
      </c>
      <c r="C13" s="108">
        <v>0</v>
      </c>
      <c r="D13" s="108">
        <v>1</v>
      </c>
      <c r="E13" s="38">
        <v>1</v>
      </c>
    </row>
    <row r="14" spans="1:5" x14ac:dyDescent="0.3">
      <c r="A14" s="40" t="s">
        <v>102</v>
      </c>
      <c r="B14" s="108">
        <v>0</v>
      </c>
      <c r="C14" s="108">
        <v>0</v>
      </c>
      <c r="D14" s="108">
        <v>1</v>
      </c>
      <c r="E14" s="38">
        <v>0</v>
      </c>
    </row>
    <row r="15" spans="1:5" x14ac:dyDescent="0.3">
      <c r="A15" s="27" t="s">
        <v>103</v>
      </c>
      <c r="B15" s="109">
        <v>326</v>
      </c>
      <c r="C15" s="109">
        <v>357</v>
      </c>
      <c r="D15" s="109">
        <v>360</v>
      </c>
      <c r="E15" s="49">
        <v>364</v>
      </c>
    </row>
    <row r="16" spans="1:5" x14ac:dyDescent="0.3">
      <c r="A16" s="10" t="s">
        <v>3</v>
      </c>
      <c r="B16" s="108">
        <v>164</v>
      </c>
      <c r="C16" s="108">
        <v>169</v>
      </c>
      <c r="D16" s="108">
        <v>166</v>
      </c>
      <c r="E16" s="47">
        <v>168</v>
      </c>
    </row>
    <row r="17" spans="1:7" x14ac:dyDescent="0.3">
      <c r="A17" s="10" t="s">
        <v>97</v>
      </c>
      <c r="B17" s="108">
        <v>137</v>
      </c>
      <c r="C17" s="108">
        <v>162</v>
      </c>
      <c r="D17" s="108">
        <v>161</v>
      </c>
      <c r="E17" s="47">
        <v>163</v>
      </c>
    </row>
    <row r="18" spans="1:7" x14ac:dyDescent="0.3">
      <c r="A18" s="40" t="s">
        <v>98</v>
      </c>
      <c r="B18" s="108">
        <v>11</v>
      </c>
      <c r="C18" s="108">
        <v>12</v>
      </c>
      <c r="D18" s="108">
        <v>12</v>
      </c>
      <c r="E18" s="47">
        <v>12</v>
      </c>
    </row>
    <row r="19" spans="1:7" x14ac:dyDescent="0.3">
      <c r="A19" s="40" t="s">
        <v>99</v>
      </c>
      <c r="B19" s="108">
        <v>0</v>
      </c>
      <c r="C19" s="108">
        <v>0</v>
      </c>
      <c r="D19" s="108">
        <v>1</v>
      </c>
      <c r="E19" s="47">
        <v>1</v>
      </c>
    </row>
    <row r="20" spans="1:7" x14ac:dyDescent="0.3">
      <c r="A20" s="40" t="s">
        <v>100</v>
      </c>
      <c r="B20" s="108">
        <v>13</v>
      </c>
      <c r="C20" s="108">
        <v>13</v>
      </c>
      <c r="D20" s="108">
        <v>17</v>
      </c>
      <c r="E20" s="47">
        <v>17</v>
      </c>
    </row>
    <row r="21" spans="1:7" x14ac:dyDescent="0.3">
      <c r="A21" s="41" t="s">
        <v>101</v>
      </c>
      <c r="B21" s="110">
        <v>1</v>
      </c>
      <c r="C21" s="110">
        <v>1</v>
      </c>
      <c r="D21" s="110">
        <v>3</v>
      </c>
      <c r="E21" s="48">
        <v>3</v>
      </c>
    </row>
    <row r="25" spans="1:7" s="7" customFormat="1" x14ac:dyDescent="0.3">
      <c r="A25" s="6"/>
      <c r="E25" s="1"/>
      <c r="F25" s="1"/>
      <c r="G25" s="1"/>
    </row>
    <row r="26" spans="1:7" s="7" customFormat="1" x14ac:dyDescent="0.3">
      <c r="A26" s="6"/>
      <c r="E26" s="1"/>
      <c r="F26" s="1"/>
      <c r="G26" s="1"/>
    </row>
    <row r="27" spans="1:7" s="7" customFormat="1" x14ac:dyDescent="0.3">
      <c r="A27" s="6"/>
      <c r="E27" s="1"/>
      <c r="F27" s="1"/>
      <c r="G27" s="1"/>
    </row>
    <row r="28" spans="1:7" s="7" customFormat="1" x14ac:dyDescent="0.3">
      <c r="A28" s="6"/>
      <c r="E28" s="1"/>
      <c r="F28" s="1"/>
      <c r="G28" s="1"/>
    </row>
    <row r="29" spans="1:7" s="7" customFormat="1" x14ac:dyDescent="0.3">
      <c r="A29" s="6"/>
      <c r="E29" s="1"/>
      <c r="F29" s="1"/>
      <c r="G29" s="1"/>
    </row>
    <row r="30" spans="1:7" s="7" customFormat="1" x14ac:dyDescent="0.3">
      <c r="A30" s="6"/>
      <c r="E30" s="1"/>
      <c r="F30" s="1"/>
      <c r="G30" s="1"/>
    </row>
    <row r="31" spans="1:7" s="7" customFormat="1" x14ac:dyDescent="0.3">
      <c r="A31" s="6"/>
      <c r="E31" s="1"/>
      <c r="F31" s="1"/>
      <c r="G31" s="1"/>
    </row>
    <row r="32" spans="1:7" s="7" customFormat="1" x14ac:dyDescent="0.3">
      <c r="A32" s="6"/>
      <c r="E32" s="1"/>
      <c r="F32" s="1"/>
      <c r="G32" s="1"/>
    </row>
    <row r="33" spans="1:7" s="7" customFormat="1" x14ac:dyDescent="0.3">
      <c r="A33" s="6"/>
      <c r="E33" s="1"/>
      <c r="F33" s="1"/>
      <c r="G33" s="1"/>
    </row>
  </sheetData>
  <printOptions horizontalCentered="1"/>
  <pageMargins left="0.39370078740157483" right="0.39370078740157483" top="0.59055118110236227" bottom="0.59055118110236227" header="0.51181102362204722" footer="0.51181102362204722"/>
  <pageSetup paperSize="9" orientation="portrait" r:id="rId1"/>
  <headerFooter alignWithMargins="0">
    <oddFooter>&amp;L&amp;1#&amp;"Tahoma"&amp;9&amp;KCF022BC2 – Usage restreint</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815F49-91EA-43AD-8D60-74DCDD2A3E03}">
  <dimension ref="A7:K36"/>
  <sheetViews>
    <sheetView workbookViewId="0"/>
  </sheetViews>
  <sheetFormatPr baseColWidth="10" defaultColWidth="10.81640625" defaultRowHeight="11.5" x14ac:dyDescent="0.25"/>
  <cols>
    <col min="1" max="1" width="28.54296875" style="159" customWidth="1"/>
    <col min="2" max="2" width="44.453125" style="159" customWidth="1"/>
    <col min="3" max="3" width="21.54296875" style="159" customWidth="1"/>
    <col min="4" max="4" width="11" style="160" customWidth="1"/>
    <col min="5" max="5" width="22.54296875" style="160" customWidth="1"/>
    <col min="6" max="6" width="11" style="160" customWidth="1"/>
    <col min="7" max="7" width="23.54296875" style="160" customWidth="1"/>
    <col min="8" max="8" width="14.453125" style="160" customWidth="1"/>
    <col min="9" max="9" width="21.81640625" style="160" customWidth="1"/>
    <col min="10" max="10" width="10.81640625" style="159"/>
    <col min="11" max="11" width="23.453125" style="159" customWidth="1"/>
    <col min="12" max="12" width="10.81640625" style="159"/>
    <col min="13" max="13" width="9.453125" style="159" customWidth="1"/>
    <col min="14" max="16384" width="10.81640625" style="159"/>
  </cols>
  <sheetData>
    <row r="7" spans="1:11" ht="19.5" x14ac:dyDescent="0.35">
      <c r="A7" s="687" t="s">
        <v>105</v>
      </c>
      <c r="B7" s="687"/>
      <c r="C7" s="687"/>
      <c r="D7" s="687"/>
      <c r="E7" s="687"/>
      <c r="F7" s="687"/>
      <c r="G7" s="687"/>
      <c r="H7" s="687"/>
      <c r="I7" s="687"/>
      <c r="J7" s="687"/>
      <c r="K7" s="687"/>
    </row>
    <row r="8" spans="1:11" x14ac:dyDescent="0.25">
      <c r="A8" s="688"/>
      <c r="B8" s="688"/>
      <c r="C8" s="688"/>
      <c r="D8" s="688"/>
      <c r="E8" s="688"/>
      <c r="F8" s="688"/>
      <c r="G8" s="688"/>
      <c r="H8" s="688"/>
      <c r="I8" s="688"/>
      <c r="J8" s="688"/>
      <c r="K8" s="688"/>
    </row>
    <row r="9" spans="1:11" x14ac:dyDescent="0.25">
      <c r="A9" s="689" t="s">
        <v>106</v>
      </c>
      <c r="B9" s="690"/>
      <c r="C9" s="690"/>
      <c r="D9" s="690"/>
      <c r="E9" s="690"/>
      <c r="F9" s="690"/>
      <c r="G9" s="690"/>
      <c r="H9" s="690"/>
      <c r="I9" s="690"/>
      <c r="J9" s="690"/>
      <c r="K9" s="690"/>
    </row>
    <row r="10" spans="1:11" ht="12" x14ac:dyDescent="0.3">
      <c r="A10" s="691" t="s">
        <v>107</v>
      </c>
      <c r="B10" s="689"/>
      <c r="C10" s="689"/>
      <c r="D10" s="689"/>
      <c r="E10" s="689"/>
      <c r="F10" s="689"/>
      <c r="G10" s="689"/>
      <c r="H10" s="689"/>
      <c r="I10" s="689"/>
      <c r="J10" s="689"/>
      <c r="K10" s="689"/>
    </row>
    <row r="11" spans="1:11" x14ac:dyDescent="0.25">
      <c r="A11" s="692"/>
      <c r="B11" s="692"/>
      <c r="C11" s="692"/>
      <c r="D11" s="692"/>
      <c r="E11" s="692"/>
      <c r="F11" s="692"/>
      <c r="G11" s="692"/>
      <c r="H11" s="692"/>
      <c r="I11" s="692"/>
      <c r="J11" s="692"/>
      <c r="K11" s="692"/>
    </row>
    <row r="12" spans="1:11" x14ac:dyDescent="0.25">
      <c r="A12" s="685" t="s">
        <v>108</v>
      </c>
      <c r="B12" s="686" t="s">
        <v>109</v>
      </c>
      <c r="C12" s="163">
        <v>2015</v>
      </c>
      <c r="D12" s="678">
        <v>2019</v>
      </c>
      <c r="E12" s="679"/>
      <c r="F12" s="678">
        <v>2021</v>
      </c>
      <c r="G12" s="679"/>
      <c r="H12" s="678">
        <v>2022</v>
      </c>
      <c r="I12" s="679"/>
      <c r="J12" s="678">
        <v>2023</v>
      </c>
      <c r="K12" s="679"/>
    </row>
    <row r="13" spans="1:11" ht="21.65" customHeight="1" x14ac:dyDescent="0.25">
      <c r="A13" s="678"/>
      <c r="B13" s="678"/>
      <c r="C13" s="164" t="s">
        <v>112</v>
      </c>
      <c r="D13" s="165" t="s">
        <v>113</v>
      </c>
      <c r="E13" s="163" t="s">
        <v>114</v>
      </c>
      <c r="F13" s="163" t="s">
        <v>113</v>
      </c>
      <c r="G13" s="163" t="s">
        <v>112</v>
      </c>
      <c r="H13" s="163" t="s">
        <v>113</v>
      </c>
      <c r="I13" s="163" t="s">
        <v>112</v>
      </c>
      <c r="J13" s="166" t="s">
        <v>113</v>
      </c>
      <c r="K13" s="166" t="s">
        <v>112</v>
      </c>
    </row>
    <row r="14" spans="1:11" x14ac:dyDescent="0.25">
      <c r="A14" s="680" t="s">
        <v>115</v>
      </c>
      <c r="B14" s="167" t="s">
        <v>116</v>
      </c>
      <c r="C14" s="168">
        <v>2237</v>
      </c>
      <c r="D14" s="169">
        <v>0.78581381876018408</v>
      </c>
      <c r="E14" s="168">
        <v>2664</v>
      </c>
      <c r="F14" s="169">
        <v>0.84320752939593024</v>
      </c>
      <c r="G14" s="168">
        <v>2526</v>
      </c>
      <c r="H14" s="170">
        <v>0.58689027827679152</v>
      </c>
      <c r="I14" s="168">
        <v>1952</v>
      </c>
      <c r="J14" s="171">
        <v>3.4973281103499055E-3</v>
      </c>
      <c r="K14" s="172">
        <v>1216</v>
      </c>
    </row>
    <row r="15" spans="1:11" x14ac:dyDescent="0.25">
      <c r="A15" s="681"/>
      <c r="B15" s="174" t="s">
        <v>117</v>
      </c>
      <c r="C15" s="175" t="s">
        <v>118</v>
      </c>
      <c r="D15" s="176">
        <v>0.60410912192975108</v>
      </c>
      <c r="E15" s="175">
        <v>2048</v>
      </c>
      <c r="F15" s="176">
        <v>0.37520398378504577</v>
      </c>
      <c r="G15" s="175">
        <v>1124</v>
      </c>
      <c r="H15" s="177">
        <v>0.4073956593570966</v>
      </c>
      <c r="I15" s="175">
        <v>1355</v>
      </c>
      <c r="J15" s="171">
        <v>2.6575091891145662E-3</v>
      </c>
      <c r="K15" s="178">
        <v>924</v>
      </c>
    </row>
    <row r="16" spans="1:11" ht="23" x14ac:dyDescent="0.25">
      <c r="A16" s="173" t="s">
        <v>119</v>
      </c>
      <c r="B16" s="179" t="s">
        <v>120</v>
      </c>
      <c r="C16" s="180">
        <v>15724</v>
      </c>
      <c r="D16" s="169">
        <v>0.5085371709994585</v>
      </c>
      <c r="E16" s="180">
        <v>1724</v>
      </c>
      <c r="F16" s="169">
        <v>0.20929973116834846</v>
      </c>
      <c r="G16" s="180">
        <v>627</v>
      </c>
      <c r="H16" s="169">
        <v>0.11966307927979664</v>
      </c>
      <c r="I16" s="180">
        <v>398</v>
      </c>
      <c r="J16" s="171">
        <v>7.2477523339488175E-4</v>
      </c>
      <c r="K16" s="172">
        <v>252</v>
      </c>
    </row>
    <row r="17" spans="1:11" x14ac:dyDescent="0.25">
      <c r="A17" s="682" t="s">
        <v>121</v>
      </c>
      <c r="B17" s="181" t="s">
        <v>122</v>
      </c>
      <c r="C17" s="182" t="s">
        <v>118</v>
      </c>
      <c r="D17" s="170">
        <v>65.281247013376543</v>
      </c>
      <c r="E17" s="183">
        <v>221311</v>
      </c>
      <c r="F17" s="169">
        <v>86.460817654936378</v>
      </c>
      <c r="G17" s="183" t="s">
        <v>123</v>
      </c>
      <c r="H17" s="169">
        <v>81.129463124679617</v>
      </c>
      <c r="I17" s="183" t="s">
        <v>124</v>
      </c>
      <c r="J17" s="171">
        <v>0.82252785495291836</v>
      </c>
      <c r="K17" s="172">
        <v>285988</v>
      </c>
    </row>
    <row r="18" spans="1:11" ht="23" x14ac:dyDescent="0.25">
      <c r="A18" s="683"/>
      <c r="B18" s="184" t="s">
        <v>125</v>
      </c>
      <c r="C18" s="185" t="s">
        <v>118</v>
      </c>
      <c r="D18" s="177">
        <v>1.6117442588985158</v>
      </c>
      <c r="E18" s="186">
        <v>5464</v>
      </c>
      <c r="F18" s="187">
        <v>1.4817886868521515</v>
      </c>
      <c r="G18" s="186">
        <v>4439</v>
      </c>
      <c r="H18" s="188">
        <v>1.3647002935954695</v>
      </c>
      <c r="I18" s="186">
        <v>4539</v>
      </c>
      <c r="J18" s="171">
        <v>1.0992424373155707E-2</v>
      </c>
      <c r="K18" s="189">
        <v>3822</v>
      </c>
    </row>
    <row r="19" spans="1:11" x14ac:dyDescent="0.25">
      <c r="A19" s="683"/>
      <c r="B19" s="190" t="s">
        <v>126</v>
      </c>
      <c r="C19" s="191" t="s">
        <v>118</v>
      </c>
      <c r="D19" s="187">
        <v>2.300806226099638E-2</v>
      </c>
      <c r="E19" s="186">
        <v>78</v>
      </c>
      <c r="F19" s="177">
        <v>1.402007768591808E-2</v>
      </c>
      <c r="G19" s="186">
        <v>42</v>
      </c>
      <c r="H19" s="187">
        <v>1.3529745144700622E-2</v>
      </c>
      <c r="I19" s="186">
        <v>45</v>
      </c>
      <c r="J19" s="171">
        <v>1.2654805662450316E-4</v>
      </c>
      <c r="K19" s="189">
        <v>44</v>
      </c>
    </row>
    <row r="20" spans="1:11" x14ac:dyDescent="0.25">
      <c r="A20" s="683"/>
      <c r="B20" s="190" t="s">
        <v>127</v>
      </c>
      <c r="C20" s="186">
        <v>32005</v>
      </c>
      <c r="D20" s="177">
        <v>10.120597643266485</v>
      </c>
      <c r="E20" s="186">
        <v>34310</v>
      </c>
      <c r="F20" s="187">
        <v>2.3223257252602876</v>
      </c>
      <c r="G20" s="186">
        <v>6957</v>
      </c>
      <c r="H20" s="187">
        <v>4.1569390304584628</v>
      </c>
      <c r="I20" s="186">
        <v>13826</v>
      </c>
      <c r="J20" s="171">
        <v>5.2937352959786479E-2</v>
      </c>
      <c r="K20" s="192">
        <v>18406</v>
      </c>
    </row>
    <row r="21" spans="1:11" ht="23" x14ac:dyDescent="0.25">
      <c r="A21" s="683"/>
      <c r="B21" s="184" t="s">
        <v>128</v>
      </c>
      <c r="C21" s="185" t="s">
        <v>118</v>
      </c>
      <c r="D21" s="188">
        <v>19.697851046984823</v>
      </c>
      <c r="E21" s="186">
        <v>66778</v>
      </c>
      <c r="F21" s="187">
        <v>7.2490477863665959</v>
      </c>
      <c r="G21" s="186">
        <v>21716</v>
      </c>
      <c r="H21" s="177">
        <v>10.835521894885906</v>
      </c>
      <c r="I21" s="186">
        <v>36039</v>
      </c>
      <c r="J21" s="171">
        <v>9.4609052787796161E-2</v>
      </c>
      <c r="K21" s="192" t="s">
        <v>129</v>
      </c>
    </row>
    <row r="22" spans="1:11" x14ac:dyDescent="0.25">
      <c r="A22" s="683"/>
      <c r="B22" s="193" t="s">
        <v>130</v>
      </c>
      <c r="C22" s="194">
        <v>1227</v>
      </c>
      <c r="D22" s="187">
        <v>0.3687189464903266</v>
      </c>
      <c r="E22" s="194">
        <v>1250</v>
      </c>
      <c r="F22" s="187">
        <v>4.7067403659867842E-2</v>
      </c>
      <c r="G22" s="194">
        <v>141</v>
      </c>
      <c r="H22" s="188">
        <v>5.7426251614173758E-2</v>
      </c>
      <c r="I22" s="194">
        <v>191</v>
      </c>
      <c r="J22" s="171">
        <v>3.10617957169235E-4</v>
      </c>
      <c r="K22" s="195">
        <v>108</v>
      </c>
    </row>
    <row r="23" spans="1:11" x14ac:dyDescent="0.25">
      <c r="A23" s="683"/>
      <c r="B23" s="193" t="s">
        <v>131</v>
      </c>
      <c r="C23" s="196" t="s">
        <v>118</v>
      </c>
      <c r="D23" s="197">
        <v>0.14571772765297708</v>
      </c>
      <c r="E23" s="196">
        <v>494</v>
      </c>
      <c r="F23" s="198">
        <v>5.0405517394610244E-2</v>
      </c>
      <c r="G23" s="196">
        <v>151</v>
      </c>
      <c r="H23" s="198">
        <v>0.21016204124768303</v>
      </c>
      <c r="I23" s="196">
        <v>699</v>
      </c>
      <c r="J23" s="171">
        <v>5.8672280798633281E-4</v>
      </c>
      <c r="K23" s="192">
        <v>204</v>
      </c>
    </row>
    <row r="24" spans="1:11" x14ac:dyDescent="0.25">
      <c r="A24" s="684"/>
      <c r="B24" s="200" t="s">
        <v>132</v>
      </c>
      <c r="C24" s="196" t="s">
        <v>118</v>
      </c>
      <c r="D24" s="201">
        <v>0.85295016453714267</v>
      </c>
      <c r="E24" s="202">
        <v>2891.6</v>
      </c>
      <c r="F24" s="201">
        <v>0.9471497148683391</v>
      </c>
      <c r="G24" s="202">
        <v>2837.38</v>
      </c>
      <c r="H24" s="177">
        <v>1.1183086014603105</v>
      </c>
      <c r="I24" s="180">
        <v>3719.5</v>
      </c>
      <c r="J24" s="171">
        <v>1.1029813571703854E-2</v>
      </c>
      <c r="K24" s="203">
        <v>3835</v>
      </c>
    </row>
    <row r="25" spans="1:11" ht="34.5" x14ac:dyDescent="0.25">
      <c r="A25" s="173" t="s">
        <v>133</v>
      </c>
      <c r="B25" s="199" t="s">
        <v>134</v>
      </c>
      <c r="C25" s="204">
        <v>51193</v>
      </c>
      <c r="D25" s="205">
        <v>100</v>
      </c>
      <c r="E25" s="206">
        <v>339011.6</v>
      </c>
      <c r="F25" s="205">
        <v>100</v>
      </c>
      <c r="G25" s="206">
        <v>299570.38</v>
      </c>
      <c r="H25" s="207">
        <v>100</v>
      </c>
      <c r="I25" s="204">
        <v>332600.5</v>
      </c>
      <c r="J25" s="208">
        <v>100</v>
      </c>
      <c r="K25" s="209">
        <v>347694</v>
      </c>
    </row>
    <row r="27" spans="1:11" x14ac:dyDescent="0.25">
      <c r="A27" s="159" t="s">
        <v>135</v>
      </c>
    </row>
    <row r="28" spans="1:11" ht="12.5" x14ac:dyDescent="0.25">
      <c r="A28"/>
      <c r="B28"/>
      <c r="C28"/>
      <c r="D28"/>
      <c r="E28"/>
      <c r="F28"/>
      <c r="G28"/>
      <c r="H28"/>
      <c r="I28"/>
      <c r="J28"/>
      <c r="K28"/>
    </row>
    <row r="29" spans="1:11" x14ac:dyDescent="0.25">
      <c r="A29" s="162" t="s">
        <v>108</v>
      </c>
      <c r="B29" s="210" t="s">
        <v>136</v>
      </c>
      <c r="C29" s="163" t="s">
        <v>109</v>
      </c>
      <c r="D29" s="163"/>
      <c r="E29" s="693" t="s">
        <v>137</v>
      </c>
      <c r="F29" s="693"/>
      <c r="G29" s="693"/>
      <c r="H29" s="693"/>
      <c r="I29" s="166"/>
      <c r="J29" s="166"/>
      <c r="K29" s="166"/>
    </row>
    <row r="30" spans="1:11" ht="23" x14ac:dyDescent="0.25">
      <c r="A30" s="694" t="s">
        <v>138</v>
      </c>
      <c r="B30" s="695" t="s">
        <v>139</v>
      </c>
      <c r="C30" s="211" t="s">
        <v>140</v>
      </c>
      <c r="D30" s="181"/>
      <c r="E30" s="212" t="s">
        <v>141</v>
      </c>
      <c r="F30" s="212"/>
      <c r="G30" s="212"/>
      <c r="H30" s="212"/>
      <c r="I30" s="212"/>
      <c r="J30" s="212"/>
      <c r="K30" s="212"/>
    </row>
    <row r="31" spans="1:11" ht="23" x14ac:dyDescent="0.25">
      <c r="A31" s="680"/>
      <c r="B31" s="696"/>
      <c r="C31" s="184" t="s">
        <v>142</v>
      </c>
      <c r="D31" s="190"/>
      <c r="E31" s="213" t="s">
        <v>143</v>
      </c>
      <c r="F31" s="213"/>
      <c r="G31" s="213"/>
      <c r="H31" s="213"/>
      <c r="I31" s="213"/>
      <c r="J31" s="213"/>
      <c r="K31" s="213"/>
    </row>
    <row r="32" spans="1:11" ht="23" x14ac:dyDescent="0.25">
      <c r="A32" s="680"/>
      <c r="B32" s="697" t="s">
        <v>144</v>
      </c>
      <c r="C32" s="193" t="s">
        <v>145</v>
      </c>
      <c r="D32" s="214"/>
      <c r="E32" s="215" t="s">
        <v>146</v>
      </c>
      <c r="F32" s="215"/>
      <c r="G32" s="215"/>
      <c r="H32" s="215"/>
      <c r="I32" s="215"/>
      <c r="J32" s="215"/>
      <c r="K32" s="215"/>
    </row>
    <row r="33" spans="1:11" ht="23" x14ac:dyDescent="0.25">
      <c r="A33" s="680"/>
      <c r="B33" s="696"/>
      <c r="C33" s="193" t="s">
        <v>147</v>
      </c>
      <c r="D33" s="214"/>
      <c r="E33" s="215" t="s">
        <v>148</v>
      </c>
      <c r="F33" s="215"/>
      <c r="G33" s="215"/>
      <c r="H33" s="215"/>
      <c r="I33" s="215"/>
      <c r="J33" s="215"/>
      <c r="K33" s="215"/>
    </row>
    <row r="34" spans="1:11" ht="23" x14ac:dyDescent="0.25">
      <c r="A34" s="680"/>
      <c r="B34" s="696"/>
      <c r="C34" s="193" t="s">
        <v>149</v>
      </c>
      <c r="D34" s="193"/>
      <c r="E34" s="215" t="s">
        <v>150</v>
      </c>
      <c r="F34" s="216"/>
      <c r="G34" s="216"/>
      <c r="H34" s="216"/>
      <c r="I34" s="216"/>
      <c r="J34" s="216"/>
      <c r="K34" s="216"/>
    </row>
    <row r="35" spans="1:11" ht="23" x14ac:dyDescent="0.25">
      <c r="A35" s="680"/>
      <c r="B35" s="696"/>
      <c r="C35" s="193" t="s">
        <v>151</v>
      </c>
      <c r="D35" s="214"/>
      <c r="E35" s="215" t="s">
        <v>152</v>
      </c>
      <c r="F35" s="215"/>
      <c r="G35" s="215"/>
      <c r="H35" s="215"/>
      <c r="I35" s="215"/>
      <c r="J35" s="215"/>
      <c r="K35" s="215"/>
    </row>
    <row r="36" spans="1:11" x14ac:dyDescent="0.25">
      <c r="A36" s="681"/>
      <c r="B36" s="698"/>
      <c r="C36" s="193" t="s">
        <v>153</v>
      </c>
      <c r="D36" s="214"/>
      <c r="E36" s="215" t="s">
        <v>154</v>
      </c>
      <c r="F36" s="215"/>
      <c r="G36" s="215"/>
      <c r="H36" s="215"/>
      <c r="I36" s="215"/>
      <c r="J36" s="215"/>
      <c r="K36" s="215"/>
    </row>
  </sheetData>
  <mergeCells count="18">
    <mergeCell ref="E29:F29"/>
    <mergeCell ref="G29:H29"/>
    <mergeCell ref="A30:A36"/>
    <mergeCell ref="B30:B31"/>
    <mergeCell ref="B32:B36"/>
    <mergeCell ref="A7:K7"/>
    <mergeCell ref="A8:K8"/>
    <mergeCell ref="A9:K9"/>
    <mergeCell ref="A10:K10"/>
    <mergeCell ref="A11:K11"/>
    <mergeCell ref="J12:K12"/>
    <mergeCell ref="A14:A15"/>
    <mergeCell ref="A17:A24"/>
    <mergeCell ref="A12:A13"/>
    <mergeCell ref="B12:B13"/>
    <mergeCell ref="D12:E12"/>
    <mergeCell ref="F12:G12"/>
    <mergeCell ref="H12:I12"/>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AA5D2C-3559-4B5D-A4AA-C57DBD27FD60}">
  <dimension ref="A7:I25"/>
  <sheetViews>
    <sheetView workbookViewId="0">
      <selection activeCell="C9" sqref="C9:F9"/>
    </sheetView>
  </sheetViews>
  <sheetFormatPr baseColWidth="10" defaultColWidth="8.54296875" defaultRowHeight="15.5" x14ac:dyDescent="0.35"/>
  <cols>
    <col min="1" max="1" width="44.54296875" style="252" customWidth="1"/>
    <col min="2" max="2" width="45.453125" style="217" customWidth="1"/>
    <col min="3" max="3" width="16.453125" style="217" customWidth="1"/>
    <col min="4" max="4" width="16.54296875" style="217" customWidth="1"/>
    <col min="5" max="5" width="17.1796875" style="217" customWidth="1"/>
    <col min="6" max="6" width="19.453125" style="217" customWidth="1"/>
    <col min="7" max="16384" width="8.54296875" style="217"/>
  </cols>
  <sheetData>
    <row r="7" spans="1:6" ht="19.5" x14ac:dyDescent="0.35">
      <c r="A7" s="701" t="s">
        <v>155</v>
      </c>
      <c r="B7" s="701"/>
      <c r="C7" s="701"/>
      <c r="D7" s="701"/>
      <c r="E7" s="701"/>
      <c r="F7" s="701"/>
    </row>
    <row r="8" spans="1:6" ht="14.5" x14ac:dyDescent="0.35">
      <c r="A8" s="702"/>
      <c r="B8" s="702"/>
      <c r="C8" s="702"/>
      <c r="D8" s="702"/>
      <c r="E8" s="702"/>
      <c r="F8" s="702"/>
    </row>
    <row r="9" spans="1:6" ht="14.5" x14ac:dyDescent="0.35">
      <c r="A9" s="219" t="s">
        <v>85</v>
      </c>
      <c r="B9" s="219" t="s">
        <v>156</v>
      </c>
      <c r="C9" s="673">
        <v>2019</v>
      </c>
      <c r="D9" s="219">
        <v>2021</v>
      </c>
      <c r="E9" s="219">
        <v>2022</v>
      </c>
      <c r="F9" s="674">
        <v>2023</v>
      </c>
    </row>
    <row r="10" spans="1:6" ht="14.5" x14ac:dyDescent="0.35">
      <c r="A10" s="222" t="s">
        <v>157</v>
      </c>
      <c r="B10" s="223"/>
      <c r="C10" s="224"/>
      <c r="D10" s="223"/>
      <c r="E10" s="223"/>
      <c r="F10" s="225"/>
    </row>
    <row r="11" spans="1:6" ht="14.5" x14ac:dyDescent="0.35">
      <c r="A11" s="226" t="s">
        <v>158</v>
      </c>
      <c r="B11" s="703" t="s">
        <v>159</v>
      </c>
      <c r="C11" s="227">
        <v>73126</v>
      </c>
      <c r="D11" s="228">
        <v>58638</v>
      </c>
      <c r="E11" s="228">
        <v>54476</v>
      </c>
      <c r="F11" s="229">
        <v>44861</v>
      </c>
    </row>
    <row r="12" spans="1:6" ht="14.5" x14ac:dyDescent="0.35">
      <c r="A12" s="230" t="s">
        <v>160</v>
      </c>
      <c r="B12" s="704"/>
      <c r="C12" s="232">
        <v>1.62</v>
      </c>
      <c r="D12" s="233">
        <v>1.25</v>
      </c>
      <c r="E12" s="234">
        <v>1.1000000000000001</v>
      </c>
      <c r="F12" s="235">
        <v>0.8</v>
      </c>
    </row>
    <row r="13" spans="1:6" ht="14.5" x14ac:dyDescent="0.35">
      <c r="A13" s="236" t="s">
        <v>161</v>
      </c>
      <c r="B13" s="704"/>
      <c r="C13" s="237"/>
      <c r="D13" s="238"/>
      <c r="E13" s="238"/>
      <c r="F13" s="239"/>
    </row>
    <row r="14" spans="1:6" ht="14.5" x14ac:dyDescent="0.35">
      <c r="A14" s="226" t="s">
        <v>162</v>
      </c>
      <c r="B14" s="704"/>
      <c r="C14" s="227">
        <v>9063</v>
      </c>
      <c r="D14" s="228">
        <v>8467</v>
      </c>
      <c r="E14" s="228">
        <v>6799</v>
      </c>
      <c r="F14" s="229">
        <v>6057</v>
      </c>
    </row>
    <row r="15" spans="1:6" ht="14.5" x14ac:dyDescent="0.35">
      <c r="A15" s="230" t="s">
        <v>160</v>
      </c>
      <c r="B15" s="704"/>
      <c r="C15" s="232">
        <v>0.2</v>
      </c>
      <c r="D15" s="233">
        <v>0.18</v>
      </c>
      <c r="E15" s="233">
        <v>0.14000000000000001</v>
      </c>
      <c r="F15" s="240">
        <v>0.11</v>
      </c>
    </row>
    <row r="16" spans="1:6" ht="14.5" x14ac:dyDescent="0.35">
      <c r="A16" s="236" t="s">
        <v>163</v>
      </c>
      <c r="B16" s="704"/>
      <c r="C16" s="237"/>
      <c r="D16" s="238"/>
      <c r="E16" s="238"/>
      <c r="F16" s="239"/>
    </row>
    <row r="17" spans="1:9" ht="14.5" x14ac:dyDescent="0.35">
      <c r="A17" s="226" t="s">
        <v>162</v>
      </c>
      <c r="B17" s="704"/>
      <c r="C17" s="227">
        <v>16621</v>
      </c>
      <c r="D17" s="228">
        <v>15461.057000000001</v>
      </c>
      <c r="E17" s="228">
        <v>15558</v>
      </c>
      <c r="F17" s="229">
        <v>16956</v>
      </c>
    </row>
    <row r="18" spans="1:9" ht="14.5" x14ac:dyDescent="0.35">
      <c r="A18" s="230" t="s">
        <v>160</v>
      </c>
      <c r="B18" s="704"/>
      <c r="C18" s="232">
        <v>0.37</v>
      </c>
      <c r="D18" s="233">
        <v>0.33</v>
      </c>
      <c r="E18" s="233">
        <v>0.31</v>
      </c>
      <c r="F18" s="240">
        <v>0.30399999999999999</v>
      </c>
    </row>
    <row r="19" spans="1:9" ht="14.5" x14ac:dyDescent="0.35">
      <c r="A19" s="241" t="s">
        <v>164</v>
      </c>
      <c r="B19" s="242"/>
      <c r="C19" s="224"/>
      <c r="D19" s="223"/>
      <c r="E19" s="223"/>
      <c r="F19" s="225"/>
    </row>
    <row r="20" spans="1:9" ht="34.5" x14ac:dyDescent="0.35">
      <c r="A20" s="231" t="s">
        <v>165</v>
      </c>
      <c r="B20" s="231" t="s">
        <v>166</v>
      </c>
      <c r="C20" s="243">
        <v>90</v>
      </c>
      <c r="D20" s="244">
        <v>99.2</v>
      </c>
      <c r="E20" s="244">
        <v>99.3</v>
      </c>
      <c r="F20" s="245">
        <v>99.4</v>
      </c>
    </row>
    <row r="21" spans="1:9" ht="14.5" x14ac:dyDescent="0.35">
      <c r="A21" s="236" t="s">
        <v>167</v>
      </c>
      <c r="B21" s="242"/>
      <c r="C21" s="246"/>
      <c r="D21" s="247"/>
      <c r="E21" s="247"/>
      <c r="F21" s="248"/>
    </row>
    <row r="22" spans="1:9" ht="14.5" x14ac:dyDescent="0.35">
      <c r="A22" s="226" t="s">
        <v>168</v>
      </c>
      <c r="B22" s="703" t="s">
        <v>169</v>
      </c>
      <c r="C22" s="227">
        <v>246985</v>
      </c>
      <c r="D22" s="228">
        <v>121926</v>
      </c>
      <c r="E22" s="228">
        <v>135445</v>
      </c>
      <c r="F22" s="229">
        <v>172169</v>
      </c>
    </row>
    <row r="23" spans="1:9" ht="14.5" x14ac:dyDescent="0.35">
      <c r="A23" s="230" t="s">
        <v>170</v>
      </c>
      <c r="B23" s="705"/>
      <c r="C23" s="249">
        <v>5.5</v>
      </c>
      <c r="D23" s="233">
        <v>2.59</v>
      </c>
      <c r="E23" s="233">
        <v>2.73</v>
      </c>
      <c r="F23" s="240">
        <v>3.08</v>
      </c>
    </row>
    <row r="24" spans="1:9" ht="14.5" x14ac:dyDescent="0.35">
      <c r="A24" s="706" t="s">
        <v>171</v>
      </c>
      <c r="B24" s="707"/>
      <c r="C24" s="707"/>
      <c r="D24" s="707"/>
      <c r="E24" s="707"/>
      <c r="F24" s="707"/>
      <c r="G24" s="250"/>
      <c r="H24" s="250"/>
      <c r="I24" s="251"/>
    </row>
    <row r="25" spans="1:9" ht="14.5" x14ac:dyDescent="0.35">
      <c r="A25" s="699"/>
      <c r="B25" s="700"/>
      <c r="C25" s="700"/>
      <c r="D25" s="700"/>
      <c r="E25" s="700"/>
      <c r="F25" s="700"/>
    </row>
  </sheetData>
  <mergeCells count="6">
    <mergeCell ref="A25:F25"/>
    <mergeCell ref="A7:F7"/>
    <mergeCell ref="A8:F8"/>
    <mergeCell ref="B11:B18"/>
    <mergeCell ref="B22:B23"/>
    <mergeCell ref="A24:F24"/>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12B542-7E10-405D-85D8-F6B2EDC3CA2A}">
  <dimension ref="A7:Q34"/>
  <sheetViews>
    <sheetView workbookViewId="0">
      <selection activeCell="A2" sqref="A2"/>
    </sheetView>
  </sheetViews>
  <sheetFormatPr baseColWidth="10" defaultColWidth="8.54296875" defaultRowHeight="11.5" x14ac:dyDescent="0.25"/>
  <cols>
    <col min="1" max="1" width="68.54296875" style="287" customWidth="1"/>
    <col min="2" max="4" width="4.54296875" style="159" customWidth="1"/>
    <col min="5" max="5" width="39.54296875" style="159" customWidth="1"/>
    <col min="6" max="6" width="13" style="159" customWidth="1"/>
    <col min="7" max="8" width="12.81640625" style="159" bestFit="1" customWidth="1"/>
    <col min="9" max="9" width="12.81640625" style="159" customWidth="1"/>
    <col min="10" max="10" width="12.81640625" style="159" bestFit="1" customWidth="1"/>
    <col min="11" max="16384" width="8.54296875" style="159"/>
  </cols>
  <sheetData>
    <row r="7" spans="1:17" ht="19.5" x14ac:dyDescent="0.25">
      <c r="A7" s="701" t="s">
        <v>172</v>
      </c>
      <c r="B7" s="701"/>
      <c r="C7" s="701"/>
      <c r="D7" s="701"/>
      <c r="E7" s="701"/>
      <c r="F7" s="253"/>
      <c r="H7" s="253"/>
      <c r="I7" s="253"/>
      <c r="J7" s="253"/>
    </row>
    <row r="8" spans="1:17" x14ac:dyDescent="0.25">
      <c r="A8" s="702"/>
      <c r="B8" s="702"/>
      <c r="C8" s="702"/>
      <c r="D8" s="702"/>
      <c r="E8" s="702"/>
      <c r="F8" s="702"/>
      <c r="G8" s="702"/>
      <c r="H8" s="702"/>
      <c r="I8" s="702"/>
      <c r="J8" s="702"/>
    </row>
    <row r="9" spans="1:17" ht="23" x14ac:dyDescent="0.25">
      <c r="A9" s="219" t="s">
        <v>85</v>
      </c>
      <c r="B9" s="708" t="s">
        <v>108</v>
      </c>
      <c r="C9" s="708"/>
      <c r="D9" s="708"/>
      <c r="E9" s="219" t="s">
        <v>156</v>
      </c>
      <c r="F9" s="254" t="s">
        <v>173</v>
      </c>
      <c r="G9" s="673">
        <v>2019</v>
      </c>
      <c r="H9" s="673">
        <v>2021</v>
      </c>
      <c r="I9" s="673">
        <v>2022</v>
      </c>
      <c r="J9" s="674">
        <v>2023</v>
      </c>
    </row>
    <row r="10" spans="1:17" x14ac:dyDescent="0.25">
      <c r="A10" s="219"/>
      <c r="B10" s="219">
        <v>1</v>
      </c>
      <c r="C10" s="219">
        <v>2</v>
      </c>
      <c r="D10" s="219">
        <v>3</v>
      </c>
      <c r="E10" s="219"/>
      <c r="F10" s="218"/>
      <c r="G10" s="220"/>
      <c r="H10" s="255"/>
      <c r="I10" s="255"/>
      <c r="J10" s="221"/>
    </row>
    <row r="11" spans="1:17" ht="23" x14ac:dyDescent="0.25">
      <c r="A11" s="241" t="s">
        <v>174</v>
      </c>
      <c r="B11" s="219"/>
      <c r="C11" s="219"/>
      <c r="D11" s="219"/>
      <c r="E11" s="223"/>
      <c r="F11" s="675">
        <v>2015</v>
      </c>
      <c r="G11" s="224"/>
      <c r="H11" s="247"/>
      <c r="I11" s="247"/>
      <c r="J11" s="225"/>
    </row>
    <row r="12" spans="1:17" x14ac:dyDescent="0.25">
      <c r="A12" s="226" t="s">
        <v>175</v>
      </c>
      <c r="B12" s="709" t="s">
        <v>176</v>
      </c>
      <c r="C12" s="709" t="s">
        <v>176</v>
      </c>
      <c r="D12" s="709" t="s">
        <v>176</v>
      </c>
      <c r="E12" s="704" t="s">
        <v>177</v>
      </c>
      <c r="F12" s="228">
        <v>51192</v>
      </c>
      <c r="G12" s="227">
        <v>41996</v>
      </c>
      <c r="H12" s="228">
        <v>11375</v>
      </c>
      <c r="I12" s="228">
        <v>17722</v>
      </c>
      <c r="J12" s="229">
        <v>20906</v>
      </c>
      <c r="L12" s="257"/>
      <c r="N12" s="258"/>
      <c r="O12" s="258"/>
      <c r="P12" s="259"/>
      <c r="Q12" s="258"/>
    </row>
    <row r="13" spans="1:17" x14ac:dyDescent="0.25">
      <c r="A13" s="230" t="s">
        <v>178</v>
      </c>
      <c r="B13" s="709"/>
      <c r="C13" s="709"/>
      <c r="D13" s="709"/>
      <c r="E13" s="704"/>
      <c r="F13" s="260" t="s">
        <v>118</v>
      </c>
      <c r="G13" s="261">
        <v>-36.700000000000003</v>
      </c>
      <c r="H13" s="261">
        <v>-83.5</v>
      </c>
      <c r="I13" s="261">
        <v>-75.7</v>
      </c>
      <c r="J13" s="262">
        <v>-74.5</v>
      </c>
      <c r="N13" s="263"/>
      <c r="O13" s="263"/>
      <c r="P13" s="258"/>
      <c r="Q13" s="258"/>
    </row>
    <row r="14" spans="1:17" x14ac:dyDescent="0.25">
      <c r="A14" s="241" t="s">
        <v>179</v>
      </c>
      <c r="B14" s="247"/>
      <c r="C14" s="247"/>
      <c r="D14" s="247"/>
      <c r="E14" s="242"/>
      <c r="F14" s="675">
        <v>2015</v>
      </c>
      <c r="G14" s="264"/>
      <c r="H14" s="264"/>
      <c r="I14" s="264"/>
      <c r="J14" s="265"/>
      <c r="L14" s="266"/>
      <c r="M14" s="267"/>
    </row>
    <row r="15" spans="1:17" x14ac:dyDescent="0.25">
      <c r="A15" s="226" t="s">
        <v>175</v>
      </c>
      <c r="B15" s="709" t="s">
        <v>176</v>
      </c>
      <c r="C15" s="709" t="s">
        <v>176</v>
      </c>
      <c r="D15" s="709"/>
      <c r="E15" s="703" t="s">
        <v>180</v>
      </c>
      <c r="F15" s="228">
        <v>15234</v>
      </c>
      <c r="G15" s="227">
        <v>4336</v>
      </c>
      <c r="H15" s="227">
        <v>3125</v>
      </c>
      <c r="I15" s="227">
        <v>2319</v>
      </c>
      <c r="J15" s="229">
        <v>1429</v>
      </c>
      <c r="K15" s="257"/>
      <c r="L15" s="266"/>
      <c r="M15" s="268"/>
      <c r="N15" s="257"/>
      <c r="O15" s="257"/>
      <c r="P15" s="257"/>
      <c r="Q15" s="257"/>
    </row>
    <row r="16" spans="1:17" x14ac:dyDescent="0.25">
      <c r="A16" s="230" t="s">
        <v>178</v>
      </c>
      <c r="B16" s="709"/>
      <c r="C16" s="709"/>
      <c r="D16" s="709"/>
      <c r="E16" s="704"/>
      <c r="F16" s="260" t="s">
        <v>118</v>
      </c>
      <c r="G16" s="269">
        <v>-76</v>
      </c>
      <c r="H16" s="269">
        <v>-83</v>
      </c>
      <c r="I16" s="269">
        <v>-89</v>
      </c>
      <c r="J16" s="270">
        <v>-94.1</v>
      </c>
    </row>
    <row r="17" spans="1:15" x14ac:dyDescent="0.25">
      <c r="A17" s="241" t="s">
        <v>181</v>
      </c>
      <c r="B17" s="247"/>
      <c r="C17" s="247"/>
      <c r="D17" s="247"/>
      <c r="E17" s="704"/>
      <c r="F17" s="219">
        <v>2015</v>
      </c>
      <c r="G17" s="237"/>
      <c r="H17" s="237"/>
      <c r="I17" s="237"/>
      <c r="J17" s="239"/>
      <c r="O17" s="271"/>
    </row>
    <row r="18" spans="1:15" x14ac:dyDescent="0.25">
      <c r="A18" s="226" t="s">
        <v>182</v>
      </c>
      <c r="B18" s="709" t="s">
        <v>176</v>
      </c>
      <c r="C18" s="709" t="s">
        <v>176</v>
      </c>
      <c r="D18" s="709"/>
      <c r="E18" s="704"/>
      <c r="F18" s="228">
        <v>2726</v>
      </c>
      <c r="G18" s="227">
        <v>54</v>
      </c>
      <c r="H18" s="227">
        <v>27</v>
      </c>
      <c r="I18" s="227">
        <v>30</v>
      </c>
      <c r="J18" s="229">
        <v>39</v>
      </c>
      <c r="N18" s="271"/>
      <c r="O18" s="272"/>
    </row>
    <row r="19" spans="1:15" x14ac:dyDescent="0.25">
      <c r="A19" s="230" t="s">
        <v>178</v>
      </c>
      <c r="B19" s="709"/>
      <c r="C19" s="709"/>
      <c r="D19" s="709"/>
      <c r="E19" s="704"/>
      <c r="F19" s="260" t="s">
        <v>118</v>
      </c>
      <c r="G19" s="261">
        <v>-98.3</v>
      </c>
      <c r="H19" s="261">
        <v>-99.3</v>
      </c>
      <c r="I19" s="261">
        <v>-99.2</v>
      </c>
      <c r="J19" s="273">
        <v>-99.1</v>
      </c>
      <c r="N19" s="274"/>
    </row>
    <row r="20" spans="1:15" x14ac:dyDescent="0.25">
      <c r="A20" s="241" t="s">
        <v>183</v>
      </c>
      <c r="B20" s="247"/>
      <c r="C20" s="247"/>
      <c r="D20" s="247"/>
      <c r="E20" s="704"/>
      <c r="F20" s="219">
        <v>2015</v>
      </c>
      <c r="G20" s="237"/>
      <c r="H20" s="237"/>
      <c r="I20" s="237"/>
      <c r="J20" s="275"/>
    </row>
    <row r="21" spans="1:15" x14ac:dyDescent="0.25">
      <c r="A21" s="226" t="s">
        <v>182</v>
      </c>
      <c r="B21" s="709"/>
      <c r="C21" s="709"/>
      <c r="D21" s="709" t="s">
        <v>176</v>
      </c>
      <c r="E21" s="704"/>
      <c r="F21" s="228">
        <v>1227</v>
      </c>
      <c r="G21" s="227">
        <v>1250</v>
      </c>
      <c r="H21" s="227">
        <v>141</v>
      </c>
      <c r="I21" s="227">
        <v>191</v>
      </c>
      <c r="J21" s="229">
        <v>108</v>
      </c>
      <c r="M21" s="271"/>
      <c r="N21" s="271"/>
      <c r="O21" s="271"/>
    </row>
    <row r="22" spans="1:15" x14ac:dyDescent="0.25">
      <c r="A22" s="230" t="s">
        <v>178</v>
      </c>
      <c r="B22" s="709"/>
      <c r="C22" s="709"/>
      <c r="D22" s="709"/>
      <c r="E22" s="705"/>
      <c r="F22" s="260" t="s">
        <v>118</v>
      </c>
      <c r="G22" s="269">
        <v>-13</v>
      </c>
      <c r="H22" s="269">
        <v>-91</v>
      </c>
      <c r="I22" s="269">
        <v>-89</v>
      </c>
      <c r="J22" s="273">
        <v>-94.5</v>
      </c>
      <c r="O22" s="274"/>
    </row>
    <row r="23" spans="1:15" x14ac:dyDescent="0.25">
      <c r="A23" s="236" t="s">
        <v>184</v>
      </c>
      <c r="B23" s="247"/>
      <c r="C23" s="247"/>
      <c r="D23" s="247"/>
      <c r="E23" s="276"/>
      <c r="F23" s="675">
        <v>2017</v>
      </c>
      <c r="G23" s="264"/>
      <c r="H23" s="264"/>
      <c r="I23" s="264"/>
      <c r="J23" s="277"/>
    </row>
    <row r="24" spans="1:15" x14ac:dyDescent="0.25">
      <c r="A24" s="226" t="s">
        <v>175</v>
      </c>
      <c r="B24" s="709" t="s">
        <v>176</v>
      </c>
      <c r="C24" s="709" t="s">
        <v>176</v>
      </c>
      <c r="D24" s="709"/>
      <c r="E24" s="704"/>
      <c r="F24" s="228">
        <v>1725</v>
      </c>
      <c r="G24" s="227">
        <v>2048</v>
      </c>
      <c r="H24" s="227">
        <v>1124</v>
      </c>
      <c r="I24" s="227">
        <v>1355</v>
      </c>
      <c r="J24" s="229">
        <v>924</v>
      </c>
      <c r="L24" s="278"/>
      <c r="M24" s="268"/>
      <c r="N24" s="268"/>
      <c r="O24" s="268"/>
    </row>
    <row r="25" spans="1:15" x14ac:dyDescent="0.25">
      <c r="A25" s="230" t="s">
        <v>185</v>
      </c>
      <c r="B25" s="709"/>
      <c r="C25" s="709"/>
      <c r="D25" s="709"/>
      <c r="E25" s="704"/>
      <c r="F25" s="260" t="s">
        <v>118</v>
      </c>
      <c r="G25" s="269">
        <v>-19</v>
      </c>
      <c r="H25" s="269">
        <v>-35</v>
      </c>
      <c r="I25" s="269">
        <v>-21</v>
      </c>
      <c r="J25" s="273">
        <v>-46.4</v>
      </c>
      <c r="M25" s="268"/>
    </row>
    <row r="26" spans="1:15" x14ac:dyDescent="0.25">
      <c r="A26" s="236" t="s">
        <v>186</v>
      </c>
      <c r="B26" s="247"/>
      <c r="C26" s="247"/>
      <c r="D26" s="247"/>
      <c r="E26" s="242"/>
      <c r="F26" s="675">
        <v>2015</v>
      </c>
      <c r="G26" s="264"/>
      <c r="H26" s="279"/>
      <c r="I26" s="279"/>
      <c r="J26" s="277"/>
      <c r="K26" s="280"/>
      <c r="L26" s="278"/>
    </row>
    <row r="27" spans="1:15" x14ac:dyDescent="0.25">
      <c r="A27" s="226" t="s">
        <v>175</v>
      </c>
      <c r="B27" s="709"/>
      <c r="C27" s="709"/>
      <c r="D27" s="709" t="s">
        <v>176</v>
      </c>
      <c r="E27" s="704"/>
      <c r="F27" s="228">
        <v>32005</v>
      </c>
      <c r="G27" s="227">
        <v>34310</v>
      </c>
      <c r="H27" s="228">
        <v>6957</v>
      </c>
      <c r="I27" s="228">
        <v>13826</v>
      </c>
      <c r="J27" s="229">
        <v>18406</v>
      </c>
      <c r="K27" s="280"/>
    </row>
    <row r="28" spans="1:15" x14ac:dyDescent="0.25">
      <c r="A28" s="230" t="s">
        <v>187</v>
      </c>
      <c r="B28" s="709"/>
      <c r="C28" s="709"/>
      <c r="D28" s="709"/>
      <c r="E28" s="704"/>
      <c r="F28" s="233">
        <v>0.92</v>
      </c>
      <c r="G28" s="269">
        <v>0.8</v>
      </c>
      <c r="H28" s="281">
        <v>0.15</v>
      </c>
      <c r="I28" s="281">
        <v>0.28000000000000003</v>
      </c>
      <c r="J28" s="273">
        <v>0.33</v>
      </c>
      <c r="K28" s="280"/>
    </row>
    <row r="29" spans="1:15" x14ac:dyDescent="0.25">
      <c r="A29" s="236" t="s">
        <v>188</v>
      </c>
      <c r="B29" s="247"/>
      <c r="C29" s="247"/>
      <c r="D29" s="247"/>
      <c r="E29" s="242"/>
      <c r="F29" s="675">
        <v>2018</v>
      </c>
      <c r="G29" s="264"/>
      <c r="H29" s="279"/>
      <c r="I29" s="279"/>
      <c r="J29" s="277"/>
    </row>
    <row r="30" spans="1:15" x14ac:dyDescent="0.25">
      <c r="A30" s="282" t="s">
        <v>189</v>
      </c>
      <c r="B30" s="710" t="s">
        <v>176</v>
      </c>
      <c r="C30" s="710" t="s">
        <v>176</v>
      </c>
      <c r="D30" s="710" t="s">
        <v>176</v>
      </c>
      <c r="E30" s="712"/>
      <c r="F30" s="284">
        <v>11</v>
      </c>
      <c r="G30" s="285">
        <v>9.5</v>
      </c>
      <c r="H30" s="283">
        <v>2.4</v>
      </c>
      <c r="I30" s="283">
        <v>3.5</v>
      </c>
      <c r="J30" s="286">
        <v>3.6</v>
      </c>
    </row>
    <row r="31" spans="1:15" x14ac:dyDescent="0.25">
      <c r="A31" s="230" t="s">
        <v>190</v>
      </c>
      <c r="B31" s="711"/>
      <c r="C31" s="711"/>
      <c r="D31" s="711"/>
      <c r="E31" s="713"/>
      <c r="F31" s="233">
        <v>122.3</v>
      </c>
      <c r="G31" s="232">
        <v>102.9</v>
      </c>
      <c r="H31" s="233">
        <v>25.4</v>
      </c>
      <c r="I31" s="233">
        <v>35.700000000000003</v>
      </c>
      <c r="J31" s="245">
        <v>33.1</v>
      </c>
    </row>
    <row r="32" spans="1:15" x14ac:dyDescent="0.25">
      <c r="A32" s="714" t="s">
        <v>191</v>
      </c>
      <c r="B32" s="715"/>
      <c r="C32" s="715"/>
      <c r="D32" s="715"/>
      <c r="E32" s="715"/>
      <c r="F32" s="715"/>
      <c r="G32" s="715"/>
      <c r="H32" s="715"/>
      <c r="I32" s="715"/>
      <c r="J32" s="715"/>
    </row>
    <row r="34" spans="1:6" x14ac:dyDescent="0.25">
      <c r="A34" s="699"/>
      <c r="B34" s="700"/>
      <c r="C34" s="700"/>
      <c r="D34" s="700"/>
      <c r="E34" s="700"/>
      <c r="F34" s="700"/>
    </row>
  </sheetData>
  <mergeCells count="31">
    <mergeCell ref="A34:F34"/>
    <mergeCell ref="B24:B25"/>
    <mergeCell ref="C24:C25"/>
    <mergeCell ref="D24:D25"/>
    <mergeCell ref="E24:E25"/>
    <mergeCell ref="B27:B28"/>
    <mergeCell ref="C27:C28"/>
    <mergeCell ref="D27:D28"/>
    <mergeCell ref="E27:E28"/>
    <mergeCell ref="B30:B31"/>
    <mergeCell ref="C30:C31"/>
    <mergeCell ref="D30:D31"/>
    <mergeCell ref="E30:E31"/>
    <mergeCell ref="A32:J32"/>
    <mergeCell ref="B15:B16"/>
    <mergeCell ref="C15:C16"/>
    <mergeCell ref="D15:D16"/>
    <mergeCell ref="E15:E22"/>
    <mergeCell ref="B18:B19"/>
    <mergeCell ref="C18:C19"/>
    <mergeCell ref="D18:D19"/>
    <mergeCell ref="B21:B22"/>
    <mergeCell ref="C21:C22"/>
    <mergeCell ref="D21:D22"/>
    <mergeCell ref="A7:E7"/>
    <mergeCell ref="A8:J8"/>
    <mergeCell ref="B9:D9"/>
    <mergeCell ref="B12:B13"/>
    <mergeCell ref="C12:C13"/>
    <mergeCell ref="D12:D13"/>
    <mergeCell ref="E12:E13"/>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A181E7-30BC-4812-A921-D4A01C2AB8DE}">
  <dimension ref="A7:F30"/>
  <sheetViews>
    <sheetView workbookViewId="0">
      <selection activeCell="A2" sqref="A2"/>
    </sheetView>
  </sheetViews>
  <sheetFormatPr baseColWidth="10" defaultColWidth="8.54296875" defaultRowHeight="11.5" x14ac:dyDescent="0.25"/>
  <cols>
    <col min="1" max="1" width="65.54296875" style="287" customWidth="1"/>
    <col min="2" max="2" width="50.54296875" style="159" customWidth="1"/>
    <col min="3" max="4" width="12.81640625" style="160" bestFit="1" customWidth="1"/>
    <col min="5" max="5" width="12.81640625" style="160" customWidth="1"/>
    <col min="6" max="6" width="12.81640625" style="160" bestFit="1" customWidth="1"/>
    <col min="7" max="16384" width="8.54296875" style="159"/>
  </cols>
  <sheetData>
    <row r="7" spans="1:6" ht="19.5" x14ac:dyDescent="0.35">
      <c r="A7" s="288" t="s">
        <v>192</v>
      </c>
      <c r="B7" s="288"/>
      <c r="C7" s="289"/>
      <c r="D7" s="161"/>
      <c r="E7" s="161"/>
      <c r="F7" s="161"/>
    </row>
    <row r="8" spans="1:6" x14ac:dyDescent="0.25">
      <c r="A8" s="702"/>
      <c r="B8" s="702"/>
      <c r="C8" s="702"/>
      <c r="D8" s="702"/>
      <c r="E8" s="702"/>
      <c r="F8" s="702"/>
    </row>
    <row r="9" spans="1:6" x14ac:dyDescent="0.25">
      <c r="A9" s="290" t="s">
        <v>85</v>
      </c>
      <c r="B9" s="219" t="s">
        <v>156</v>
      </c>
      <c r="C9" s="670">
        <v>2019</v>
      </c>
      <c r="D9" s="671">
        <v>2021</v>
      </c>
      <c r="E9" s="671">
        <v>2022</v>
      </c>
      <c r="F9" s="672">
        <v>2023</v>
      </c>
    </row>
    <row r="10" spans="1:6" x14ac:dyDescent="0.25">
      <c r="A10" s="291" t="s">
        <v>193</v>
      </c>
      <c r="B10" s="253"/>
      <c r="C10" s="292"/>
      <c r="D10" s="293"/>
      <c r="E10" s="293"/>
      <c r="F10" s="294"/>
    </row>
    <row r="11" spans="1:6" x14ac:dyDescent="0.25">
      <c r="A11" s="226" t="s">
        <v>194</v>
      </c>
      <c r="B11" s="716" t="s">
        <v>195</v>
      </c>
      <c r="C11" s="295">
        <v>82947</v>
      </c>
      <c r="D11" s="296">
        <v>62541</v>
      </c>
      <c r="E11" s="297" t="s">
        <v>196</v>
      </c>
      <c r="F11" s="298">
        <v>91987</v>
      </c>
    </row>
    <row r="12" spans="1:6" x14ac:dyDescent="0.25">
      <c r="A12" s="299" t="s">
        <v>197</v>
      </c>
      <c r="B12" s="717"/>
      <c r="C12" s="300">
        <v>1.9</v>
      </c>
      <c r="D12" s="301">
        <v>1.34</v>
      </c>
      <c r="E12" s="301">
        <v>1.89</v>
      </c>
      <c r="F12" s="302">
        <v>1.61</v>
      </c>
    </row>
    <row r="13" spans="1:6" x14ac:dyDescent="0.25">
      <c r="A13" s="230" t="s">
        <v>198</v>
      </c>
      <c r="B13" s="717"/>
      <c r="C13" s="303">
        <v>97</v>
      </c>
      <c r="D13" s="304">
        <v>99.5</v>
      </c>
      <c r="E13" s="304">
        <v>98.4</v>
      </c>
      <c r="F13" s="305">
        <v>99.2</v>
      </c>
    </row>
    <row r="14" spans="1:6" x14ac:dyDescent="0.25">
      <c r="A14" s="236" t="s">
        <v>199</v>
      </c>
      <c r="B14" s="306"/>
      <c r="C14" s="307"/>
      <c r="D14" s="307"/>
      <c r="E14" s="307"/>
      <c r="F14" s="308"/>
    </row>
    <row r="15" spans="1:6" x14ac:dyDescent="0.25">
      <c r="A15" s="226" t="s">
        <v>194</v>
      </c>
      <c r="B15" s="716" t="s">
        <v>200</v>
      </c>
      <c r="C15" s="296">
        <v>415122</v>
      </c>
      <c r="D15" s="296">
        <v>337455</v>
      </c>
      <c r="E15" s="296">
        <v>315530</v>
      </c>
      <c r="F15" s="298">
        <v>263855</v>
      </c>
    </row>
    <row r="16" spans="1:6" x14ac:dyDescent="0.25">
      <c r="A16" s="299" t="s">
        <v>201</v>
      </c>
      <c r="B16" s="717"/>
      <c r="C16" s="300">
        <v>9.4</v>
      </c>
      <c r="D16" s="309">
        <v>7.25</v>
      </c>
      <c r="E16" s="309">
        <v>6.43</v>
      </c>
      <c r="F16" s="310">
        <v>4.95</v>
      </c>
    </row>
    <row r="17" spans="1:6" x14ac:dyDescent="0.25">
      <c r="A17" s="230" t="s">
        <v>202</v>
      </c>
      <c r="B17" s="717"/>
      <c r="C17" s="303">
        <v>96</v>
      </c>
      <c r="D17" s="304">
        <v>99.8</v>
      </c>
      <c r="E17" s="304">
        <v>99.8</v>
      </c>
      <c r="F17" s="311">
        <v>99.5</v>
      </c>
    </row>
    <row r="18" spans="1:6" x14ac:dyDescent="0.25">
      <c r="A18" s="312" t="s">
        <v>203</v>
      </c>
      <c r="B18" s="313"/>
      <c r="C18" s="307"/>
      <c r="D18" s="314"/>
      <c r="E18" s="314"/>
      <c r="F18" s="308"/>
    </row>
    <row r="19" spans="1:6" x14ac:dyDescent="0.25">
      <c r="A19" s="315" t="s">
        <v>194</v>
      </c>
      <c r="B19" s="703"/>
      <c r="C19" s="314" t="s">
        <v>118</v>
      </c>
      <c r="D19" s="314" t="s">
        <v>118</v>
      </c>
      <c r="E19" s="314" t="s">
        <v>118</v>
      </c>
      <c r="F19" s="298">
        <v>16835</v>
      </c>
    </row>
    <row r="20" spans="1:6" x14ac:dyDescent="0.25">
      <c r="A20" s="316" t="s">
        <v>201</v>
      </c>
      <c r="B20" s="704"/>
      <c r="C20" s="317" t="s">
        <v>118</v>
      </c>
      <c r="D20" s="318" t="s">
        <v>118</v>
      </c>
      <c r="E20" s="318" t="s">
        <v>118</v>
      </c>
      <c r="F20" s="319">
        <v>0.3</v>
      </c>
    </row>
    <row r="21" spans="1:6" x14ac:dyDescent="0.25">
      <c r="A21" s="320" t="s">
        <v>202</v>
      </c>
      <c r="B21" s="704"/>
      <c r="C21" s="321" t="s">
        <v>118</v>
      </c>
      <c r="D21" s="322" t="s">
        <v>118</v>
      </c>
      <c r="E21" s="322" t="s">
        <v>118</v>
      </c>
      <c r="F21" s="323">
        <v>100</v>
      </c>
    </row>
    <row r="22" spans="1:6" x14ac:dyDescent="0.25">
      <c r="A22" s="312" t="s">
        <v>204</v>
      </c>
      <c r="B22" s="313"/>
      <c r="C22" s="307"/>
      <c r="D22" s="314"/>
      <c r="E22" s="314"/>
      <c r="F22" s="308"/>
    </row>
    <row r="23" spans="1:6" x14ac:dyDescent="0.25">
      <c r="A23" s="315" t="s">
        <v>194</v>
      </c>
      <c r="B23" s="703"/>
      <c r="C23" s="307" t="s">
        <v>118</v>
      </c>
      <c r="D23" s="314" t="s">
        <v>118</v>
      </c>
      <c r="E23" s="314" t="s">
        <v>118</v>
      </c>
      <c r="F23" s="298">
        <v>11992</v>
      </c>
    </row>
    <row r="24" spans="1:6" x14ac:dyDescent="0.25">
      <c r="A24" s="316" t="s">
        <v>201</v>
      </c>
      <c r="B24" s="704"/>
      <c r="C24" s="317" t="s">
        <v>118</v>
      </c>
      <c r="D24" s="318" t="s">
        <v>118</v>
      </c>
      <c r="E24" s="318" t="s">
        <v>118</v>
      </c>
      <c r="F24" s="302">
        <v>0.21</v>
      </c>
    </row>
    <row r="25" spans="1:6" x14ac:dyDescent="0.25">
      <c r="A25" s="320" t="s">
        <v>202</v>
      </c>
      <c r="B25" s="704"/>
      <c r="C25" s="321" t="s">
        <v>118</v>
      </c>
      <c r="D25" s="322" t="s">
        <v>118</v>
      </c>
      <c r="E25" s="322" t="s">
        <v>118</v>
      </c>
      <c r="F25" s="323">
        <v>100</v>
      </c>
    </row>
    <row r="26" spans="1:6" x14ac:dyDescent="0.25">
      <c r="A26" s="236" t="s">
        <v>205</v>
      </c>
      <c r="B26" s="242"/>
      <c r="C26" s="324"/>
      <c r="D26" s="314"/>
      <c r="E26" s="314"/>
      <c r="F26" s="308"/>
    </row>
    <row r="27" spans="1:6" x14ac:dyDescent="0.25">
      <c r="A27" s="226" t="s">
        <v>206</v>
      </c>
      <c r="B27" s="703" t="s">
        <v>207</v>
      </c>
      <c r="C27" s="296">
        <v>96873</v>
      </c>
      <c r="D27" s="296">
        <v>23549</v>
      </c>
      <c r="E27" s="296">
        <v>32950</v>
      </c>
      <c r="F27" s="298">
        <v>37774</v>
      </c>
    </row>
    <row r="28" spans="1:6" x14ac:dyDescent="0.25">
      <c r="A28" s="230" t="s">
        <v>208</v>
      </c>
      <c r="B28" s="705"/>
      <c r="C28" s="325">
        <v>2.4</v>
      </c>
      <c r="D28" s="326">
        <v>0.51</v>
      </c>
      <c r="E28" s="326">
        <v>0.67</v>
      </c>
      <c r="F28" s="327">
        <v>0.71</v>
      </c>
    </row>
    <row r="29" spans="1:6" x14ac:dyDescent="0.25">
      <c r="A29" s="714" t="s">
        <v>209</v>
      </c>
      <c r="B29" s="715"/>
      <c r="C29" s="715"/>
      <c r="D29" s="715"/>
      <c r="E29" s="715"/>
      <c r="F29" s="715"/>
    </row>
    <row r="30" spans="1:6" x14ac:dyDescent="0.25">
      <c r="A30" s="699"/>
      <c r="B30" s="700"/>
      <c r="C30" s="700"/>
      <c r="D30" s="700"/>
      <c r="E30" s="700"/>
      <c r="F30" s="700"/>
    </row>
  </sheetData>
  <mergeCells count="8">
    <mergeCell ref="A29:F29"/>
    <mergeCell ref="A30:F30"/>
    <mergeCell ref="A8:F8"/>
    <mergeCell ref="B11:B13"/>
    <mergeCell ref="B15:B17"/>
    <mergeCell ref="B19:B21"/>
    <mergeCell ref="B23:B25"/>
    <mergeCell ref="B27:B28"/>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463bc6b3-1214-476d-a054-1ab2483a7b08">
      <UserInfo>
        <DisplayName>BENICOURT Consuelo</DisplayName>
        <AccountId>12</AccountId>
        <AccountType/>
      </UserInfo>
      <UserInfo>
        <DisplayName>PONS Lea</DisplayName>
        <AccountId>9</AccountId>
        <AccountType/>
      </UserInfo>
    </SharedWithUsers>
    <TaxCatchAll xmlns="463bc6b3-1214-476d-a054-1ab2483a7b08" xsi:nil="true"/>
    <lcf76f155ced4ddcb4097134ff3c332f xmlns="25bf8ecd-f735-4ef6-9e39-a8d2f3bf5765">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A6B3093B5C13147B27F29DC58B511F2" ma:contentTypeVersion="18" ma:contentTypeDescription="Create a new document." ma:contentTypeScope="" ma:versionID="cdf74529a8ab58ca3269eb65e6265e5d">
  <xsd:schema xmlns:xsd="http://www.w3.org/2001/XMLSchema" xmlns:xs="http://www.w3.org/2001/XMLSchema" xmlns:p="http://schemas.microsoft.com/office/2006/metadata/properties" xmlns:ns2="25bf8ecd-f735-4ef6-9e39-a8d2f3bf5765" xmlns:ns3="463bc6b3-1214-476d-a054-1ab2483a7b08" targetNamespace="http://schemas.microsoft.com/office/2006/metadata/properties" ma:root="true" ma:fieldsID="c25c27ab33ef37debab4e2367dc16a4d" ns2:_="" ns3:_="">
    <xsd:import namespace="25bf8ecd-f735-4ef6-9e39-a8d2f3bf5765"/>
    <xsd:import namespace="463bc6b3-1214-476d-a054-1ab2483a7b08"/>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DateTaken" minOccurs="0"/>
                <xsd:element ref="ns2:MediaServiceOCR"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5bf8ecd-f735-4ef6-9e39-a8d2f3bf576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LengthInSeconds" ma:index="19" nillable="true" ma:displayName="Length (seconds)"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000e2059-5ee7-47e9-8d7c-e5c5b9f97e02" ma:termSetId="09814cd3-568e-fe90-9814-8d621ff8fb84" ma:anchorId="fba54fb3-c3e1-fe81-a776-ca4b69148c4d" ma:open="true" ma:isKeyword="false">
      <xsd:complexType>
        <xsd:sequence>
          <xsd:element ref="pc:Terms" minOccurs="0" maxOccurs="1"/>
        </xsd:sequence>
      </xsd:complexType>
    </xsd:element>
    <xsd:element name="MediaServiceLocation" ma:index="23" nillable="true" ma:displayName="Location" ma:internalName="MediaServiceLocation" ma:readOnly="true">
      <xsd:simpleType>
        <xsd:restriction base="dms:Text"/>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63bc6b3-1214-476d-a054-1ab2483a7b08"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72516d49-b930-4695-b7d2-50adde6aa8eb}" ma:internalName="TaxCatchAll" ma:showField="CatchAllData" ma:web="463bc6b3-1214-476d-a054-1ab2483a7b0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C2447D2-F002-40A4-86C0-2CF0DE5415FA}">
  <ds:schemaRefs>
    <ds:schemaRef ds:uri="http://purl.org/dc/dcmitype/"/>
    <ds:schemaRef ds:uri="http://schemas.microsoft.com/office/2006/documentManagement/types"/>
    <ds:schemaRef ds:uri="http://www.w3.org/XML/1998/namespace"/>
    <ds:schemaRef ds:uri="http://schemas.openxmlformats.org/package/2006/metadata/core-properties"/>
    <ds:schemaRef ds:uri="25bf8ecd-f735-4ef6-9e39-a8d2f3bf5765"/>
    <ds:schemaRef ds:uri="http://purl.org/dc/terms/"/>
    <ds:schemaRef ds:uri="463bc6b3-1214-476d-a054-1ab2483a7b08"/>
    <ds:schemaRef ds:uri="http://schemas.microsoft.com/office/2006/metadata/properties"/>
    <ds:schemaRef ds:uri="http://schemas.microsoft.com/office/infopath/2007/PartnerControls"/>
    <ds:schemaRef ds:uri="http://purl.org/dc/elements/1.1/"/>
  </ds:schemaRefs>
</ds:datastoreItem>
</file>

<file path=customXml/itemProps2.xml><?xml version="1.0" encoding="utf-8"?>
<ds:datastoreItem xmlns:ds="http://schemas.openxmlformats.org/officeDocument/2006/customXml" ds:itemID="{CD77364F-C60F-4AFB-A9FD-FC8D40117BD4}">
  <ds:schemaRefs>
    <ds:schemaRef ds:uri="http://schemas.microsoft.com/sharepoint/v3/contenttype/forms"/>
  </ds:schemaRefs>
</ds:datastoreItem>
</file>

<file path=customXml/itemProps3.xml><?xml version="1.0" encoding="utf-8"?>
<ds:datastoreItem xmlns:ds="http://schemas.openxmlformats.org/officeDocument/2006/customXml" ds:itemID="{5ACAD46C-7DDD-4A8A-A99D-B9CCFDA6B07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5bf8ecd-f735-4ef6-9e39-a8d2f3bf5765"/>
    <ds:schemaRef ds:uri="463bc6b3-1214-476d-a054-1ab2483a7b0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18</vt:i4>
      </vt:variant>
      <vt:variant>
        <vt:lpstr>Plages nommées</vt:lpstr>
      </vt:variant>
      <vt:variant>
        <vt:i4>5</vt:i4>
      </vt:variant>
    </vt:vector>
  </HeadingPairs>
  <TitlesOfParts>
    <vt:vector size="23" baseType="lpstr">
      <vt:lpstr>Emploi</vt:lpstr>
      <vt:lpstr>Formation</vt:lpstr>
      <vt:lpstr>Diversité</vt:lpstr>
      <vt:lpstr>Santé sécurité</vt:lpstr>
      <vt:lpstr>Dialogue social</vt:lpstr>
      <vt:lpstr>Emissions GES par scope</vt:lpstr>
      <vt:lpstr>Conso. ressources act. dir</vt:lpstr>
      <vt:lpstr>Emissions GES act. directes</vt:lpstr>
      <vt:lpstr>Conso.ressources act. indirect.</vt:lpstr>
      <vt:lpstr>Emissions GES act. indir</vt:lpstr>
      <vt:lpstr>Conso. ressources part.1</vt:lpstr>
      <vt:lpstr>Conso. ressources part.2 </vt:lpstr>
      <vt:lpstr>Conso. ressources pays</vt:lpstr>
      <vt:lpstr>Réduc. émissions  GES</vt:lpstr>
      <vt:lpstr>Réduc. émissions GES pays</vt:lpstr>
      <vt:lpstr>Taxinomie CA</vt:lpstr>
      <vt:lpstr>Taxinomie Capex</vt:lpstr>
      <vt:lpstr>Taxinomie Opex</vt:lpstr>
      <vt:lpstr>'Dialogue social'!Zone_d_impression</vt:lpstr>
      <vt:lpstr>Diversité!Zone_d_impression</vt:lpstr>
      <vt:lpstr>Emploi!Zone_d_impression</vt:lpstr>
      <vt:lpstr>Formation!Zone_d_impression</vt:lpstr>
      <vt:lpstr>'Santé sécurité'!Zone_d_impression</vt:lpstr>
    </vt:vector>
  </TitlesOfParts>
  <Manager/>
  <Company>SopraGroup</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lAbdellaoui</dc:creator>
  <cp:keywords/>
  <dc:description/>
  <cp:lastModifiedBy>CAMBETTE Dominique</cp:lastModifiedBy>
  <cp:revision/>
  <dcterms:created xsi:type="dcterms:W3CDTF">2010-01-05T13:09:33Z</dcterms:created>
  <dcterms:modified xsi:type="dcterms:W3CDTF">2024-03-13T12:58:05Z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0x0101000A6B3093B5C13147B27F29DC58B511F2</vt:lpwstr>
  </property>
  <property fmtid="{D5CDD505-2E9C-101B-9397-08002B2CF9AE}" pid="3" name="MediaServiceImageTags">
    <vt:lpwstr/>
  </property>
  <property fmtid="{D5CDD505-2E9C-101B-9397-08002B2CF9AE}" pid="4" name="MSIP_Label_7bd1f144-26ac-4410-8fdb-05c7de218e82_Enabled">
    <vt:lpwstr>true</vt:lpwstr>
  </property>
  <property fmtid="{D5CDD505-2E9C-101B-9397-08002B2CF9AE}" pid="5" name="MSIP_Label_7bd1f144-26ac-4410-8fdb-05c7de218e82_SetDate">
    <vt:lpwstr>2022-11-02T18:10:55Z</vt:lpwstr>
  </property>
  <property fmtid="{D5CDD505-2E9C-101B-9397-08002B2CF9AE}" pid="6" name="MSIP_Label_7bd1f144-26ac-4410-8fdb-05c7de218e82_Method">
    <vt:lpwstr>Standard</vt:lpwstr>
  </property>
  <property fmtid="{D5CDD505-2E9C-101B-9397-08002B2CF9AE}" pid="7" name="MSIP_Label_7bd1f144-26ac-4410-8fdb-05c7de218e82_Name">
    <vt:lpwstr>FR Usage restreint</vt:lpwstr>
  </property>
  <property fmtid="{D5CDD505-2E9C-101B-9397-08002B2CF9AE}" pid="8" name="MSIP_Label_7bd1f144-26ac-4410-8fdb-05c7de218e82_SiteId">
    <vt:lpwstr>8b87af7d-8647-4dc7-8df4-5f69a2011bb5</vt:lpwstr>
  </property>
  <property fmtid="{D5CDD505-2E9C-101B-9397-08002B2CF9AE}" pid="9" name="MSIP_Label_7bd1f144-26ac-4410-8fdb-05c7de218e82_ActionId">
    <vt:lpwstr>d216d200-36fd-4b0e-a113-19e64ea6dfab</vt:lpwstr>
  </property>
  <property fmtid="{D5CDD505-2E9C-101B-9397-08002B2CF9AE}" pid="10" name="MSIP_Label_7bd1f144-26ac-4410-8fdb-05c7de218e82_ContentBits">
    <vt:lpwstr>3</vt:lpwstr>
  </property>
</Properties>
</file>